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tabRatio="844" firstSheet="2" activeTab="12"/>
  </bookViews>
  <sheets>
    <sheet name="Sheet2" sheetId="1" r:id="rId1"/>
    <sheet name="งบแสดงฐานะการเงิน" sheetId="2" r:id="rId2"/>
    <sheet name="หมายเหตุ1" sheetId="3" r:id="rId3"/>
    <sheet name="2งบทรัพย์สิน" sheetId="4" r:id="rId4"/>
    <sheet name="หม3" sheetId="5" r:id="rId5"/>
    <sheet name="หม. 4 5 6" sheetId="6" r:id="rId6"/>
    <sheet name="หมายเหตุ 7" sheetId="7" r:id="rId7"/>
    <sheet name="หมายเหตุ 8" sheetId="8" r:id="rId8"/>
    <sheet name="หมายเหตุ 9 -10" sheetId="9" r:id="rId9"/>
    <sheet name="11สะสม" sheetId="10" r:id="rId10"/>
    <sheet name="Sheet1" sheetId="11" r:id="rId11"/>
    <sheet name="แนบเงินสะสม" sheetId="12" r:id="rId12"/>
    <sheet name="งบแสดงผลการดำเนินงาน" sheetId="13" r:id="rId13"/>
  </sheets>
  <definedNames>
    <definedName name="_GoBack" localSheetId="0">'Sheet2'!$A$10</definedName>
    <definedName name="_xlnm.Print_Area" localSheetId="9">'11สะสม'!$A$1:$I$30</definedName>
    <definedName name="_xlnm.Print_Area" localSheetId="3">'2งบทรัพย์สิน'!$A$1:$L$40</definedName>
    <definedName name="_xlnm.Print_Area" localSheetId="1">'งบแสดงฐานะการเงิน'!$A$1:$I$75</definedName>
    <definedName name="_xlnm.Print_Area" localSheetId="5">'หม. 4 5 6'!$A$1:$M$37</definedName>
    <definedName name="_xlnm.Print_Area" localSheetId="4">'หม3'!$A$1:$J$30</definedName>
    <definedName name="_xlnm.Print_Titles" localSheetId="11">'แนบเงินสะสม'!$6:$7</definedName>
  </definedNames>
  <calcPr fullCalcOnLoad="1"/>
</workbook>
</file>

<file path=xl/sharedStrings.xml><?xml version="1.0" encoding="utf-8"?>
<sst xmlns="http://schemas.openxmlformats.org/spreadsheetml/2006/main" count="646" uniqueCount="345">
  <si>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</si>
  <si>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</si>
  <si>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</si>
  <si>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</si>
  <si>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</si>
  <si>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</si>
  <si>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</si>
  <si>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รวม</t>
  </si>
  <si>
    <t>รายจ่ายค้างจ่าย</t>
  </si>
  <si>
    <t>รับจริงสูงกว่าจ่ายจริง</t>
  </si>
  <si>
    <t>หัก</t>
  </si>
  <si>
    <t>บวก</t>
  </si>
  <si>
    <t>รายรับจริงสูงกว่ารายจ่ายจริงหลังหักเป็นเงินทุนสำรองสะสม</t>
  </si>
  <si>
    <t>รับเพิ่มระหว่างปี</t>
  </si>
  <si>
    <t>จ่ายขาดเงินสะสม</t>
  </si>
  <si>
    <t>หมายเหตุ</t>
  </si>
  <si>
    <t>ประเภททรัพย์สิน</t>
  </si>
  <si>
    <t>ห้องน้ำ</t>
  </si>
  <si>
    <t>รวมทั้งสิ้น</t>
  </si>
  <si>
    <t>จำนวนเงิน</t>
  </si>
  <si>
    <t>คงเหลือ</t>
  </si>
  <si>
    <t>ประมาณการ</t>
  </si>
  <si>
    <t>ราคาทรัพย์สิน</t>
  </si>
  <si>
    <t>อสังหาริมทรัพย์</t>
  </si>
  <si>
    <t>ก.</t>
  </si>
  <si>
    <t>ค่าที่ดินและสิ่งก่อสร้าง</t>
  </si>
  <si>
    <t>รายจ่ายอื่น</t>
  </si>
  <si>
    <t>สินทรัพย์</t>
  </si>
  <si>
    <t>รวมสินทรัพย์หมุนเวียน</t>
  </si>
  <si>
    <t>รวมสินทรัพย์</t>
  </si>
  <si>
    <t>หนี้สิน</t>
  </si>
  <si>
    <t>เงินรับฝาก</t>
  </si>
  <si>
    <t>รวมหนี้สินหมุนเวียน</t>
  </si>
  <si>
    <t>รวมหนี้สิน</t>
  </si>
  <si>
    <t>รวมหนี้สินและเงินสะสม</t>
  </si>
  <si>
    <t>หมายเหตุประกอบงบแสดงฐานะทางการเงิน</t>
  </si>
  <si>
    <t>ประเภท</t>
  </si>
  <si>
    <t>แหล่งเงิน</t>
  </si>
  <si>
    <t>แผนงาน</t>
  </si>
  <si>
    <t>งาน</t>
  </si>
  <si>
    <t>หมวด</t>
  </si>
  <si>
    <t>โครงการ</t>
  </si>
  <si>
    <t>(เงินทุนสำรองเงินสะสม)</t>
  </si>
  <si>
    <t>บริหารงานทั่วไป</t>
  </si>
  <si>
    <t>ประเภทลูกหนี้</t>
  </si>
  <si>
    <t>ประจำปี</t>
  </si>
  <si>
    <t>จำนวนราย</t>
  </si>
  <si>
    <t>อุตสาหกรรมและการโยธา</t>
  </si>
  <si>
    <t>การรักษาความสงบภายใน</t>
  </si>
  <si>
    <t>ลูกหนี้ภาษีบำรุงท้องที่</t>
  </si>
  <si>
    <t>การศึกษา</t>
  </si>
  <si>
    <t>สาธารณสุข</t>
  </si>
  <si>
    <t>สร้างความเข้มแข็งของชุมชน</t>
  </si>
  <si>
    <t>แหล่งที่มาของทรัพย์สินทั้งหมด</t>
  </si>
  <si>
    <t>ชื่อ</t>
  </si>
  <si>
    <t>หมายเหตุ 2 งบทรัพย์สิน</t>
  </si>
  <si>
    <t>หมายเหคุประกอบงบแสดงฐานะการเงิน</t>
  </si>
  <si>
    <t>รายได้</t>
  </si>
  <si>
    <t>เงินที่มีผู้อุทิศให้</t>
  </si>
  <si>
    <t>เงินอุดหนุนเฉพาะกิจ</t>
  </si>
  <si>
    <t>ยอดยกมาจากปี2559</t>
  </si>
  <si>
    <t>รับเพิ่มปี2560</t>
  </si>
  <si>
    <t>จำหน่ายปี2560</t>
  </si>
  <si>
    <t>ยอดยกไปปี2561</t>
  </si>
  <si>
    <t>เงินเดือน (ฝ่ายการเมือง)</t>
  </si>
  <si>
    <t>หมายเหตุ  3  เงินสดและเงินฝากธนาคาร</t>
  </si>
  <si>
    <t>2561</t>
  </si>
  <si>
    <t/>
  </si>
  <si>
    <t>ปี 2561</t>
  </si>
  <si>
    <t>ชื่อ - สกุล ผู้ยืม</t>
  </si>
  <si>
    <t>ค่าก่อสร้างสิ่งสาธารณูปโภค</t>
  </si>
  <si>
    <t>งบแสดงผลการดำเนินงานจ่ายจากเงินรายรับ</t>
  </si>
  <si>
    <t>รายการ/หมวด</t>
  </si>
  <si>
    <t>รวมจ่ายจากเงินงบประมาณ</t>
  </si>
  <si>
    <t>รวมจ่ายจากเงินอุดหนุนระบุวัตถุประสงค์/เฉพาะกิจ</t>
  </si>
  <si>
    <t>สังคมสงเคราะห์</t>
  </si>
  <si>
    <t>การศาสนาวัฒนธรรมและนันทนาการ</t>
  </si>
  <si>
    <t>รายจ่าย</t>
  </si>
  <si>
    <t>เงินเดือน (ฝ่ายประจำ)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</si>
  <si>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</si>
  <si>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</si>
  <si>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</si>
  <si>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</si>
  <si>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</si>
  <si>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</si>
  <si>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</si>
  <si>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</si>
  <si>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</si>
  <si>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</si>
  <si>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รวมรายรับ</t>
  </si>
  <si>
    <t>รายรับสูงกว่าหรือ(ต่ำกว่า)รายจ่าย</t>
  </si>
  <si>
    <t xml:space="preserve">ค่าครุภัณฑ์ </t>
  </si>
  <si>
    <t xml:space="preserve">ค่าที่ดินและสิ่งก่อสร้าง </t>
  </si>
  <si>
    <t>หมายเหตุประกอบงบแสดงฐานะการเงิน</t>
  </si>
  <si>
    <t>ก่อหนี้ผูกพัน</t>
  </si>
  <si>
    <t>เบิกจ่ายแล้ว</t>
  </si>
  <si>
    <t>ยังไม่ได้ก่อหนี้</t>
  </si>
  <si>
    <t>อาคาร</t>
  </si>
  <si>
    <t>โรงจอดรถ</t>
  </si>
  <si>
    <t>ป้าย</t>
  </si>
  <si>
    <t>รั้ว</t>
  </si>
  <si>
    <t xml:space="preserve"> ข สังหาริมทรัพย์</t>
  </si>
  <si>
    <t>งบแสดงฐานะการเงิน</t>
  </si>
  <si>
    <t xml:space="preserve">ทรัพย์สินตามงบทรัพย์สิน  </t>
  </si>
  <si>
    <t xml:space="preserve">     สินทรัพย์หมุนเวียน</t>
  </si>
  <si>
    <t xml:space="preserve">เงินสดและเงินฝากธนาคาร   </t>
  </si>
  <si>
    <t>รายได้จากรัฐบาลค้างรับ</t>
  </si>
  <si>
    <t xml:space="preserve">ทุนทรัพย์สิน  </t>
  </si>
  <si>
    <t xml:space="preserve">      หนี้สินหมุนเวียน</t>
  </si>
  <si>
    <t xml:space="preserve">      เงินสะสม</t>
  </si>
  <si>
    <t xml:space="preserve">      เงินทุนสำรองเงินสะสม</t>
  </si>
  <si>
    <t xml:space="preserve">      รวมเงินสะสม</t>
  </si>
  <si>
    <t>หมายเหตุประกอบงบฐานะการเงินเป็นส่วนหนึ่งของงบการเงินนี้</t>
  </si>
  <si>
    <t>..................................................</t>
  </si>
  <si>
    <t>ลูกหนี้ภาษี</t>
  </si>
  <si>
    <t>ลูกหนี้เงินทุนโครงการเศรษฐกิจชุมชน</t>
  </si>
  <si>
    <t>หมายเหตุ 5 รายได้จากรัฐบาลค้างรับ</t>
  </si>
  <si>
    <t>หมายเหตุ 6  ลูกหนี้ค่าภาษี</t>
  </si>
  <si>
    <t>โครงการที่ยืม</t>
  </si>
  <si>
    <t>หมายเหตุ 7  ลูกหนี้เงินทุนโครงการเศรษฐกิจชุมชน</t>
  </si>
  <si>
    <t>หมายเหตุ 9 เงินรับฝาก</t>
  </si>
  <si>
    <t>เงินรับฝากภาษีหัก ณ ที่จ่าย</t>
  </si>
  <si>
    <t>เงินรับฝากประกันสัญญา</t>
  </si>
  <si>
    <t>หมายเหตุ 8 รายจ่ายค้างจ่าย</t>
  </si>
  <si>
    <t>เงินงบประมาณ</t>
  </si>
  <si>
    <t>เคหะและชุมชน</t>
  </si>
  <si>
    <t>ค่าอาหารเสริม(นม)</t>
  </si>
  <si>
    <t>การเกษตร</t>
  </si>
  <si>
    <t>งานก่อสร้างโครงสร้างพื้นฐาน</t>
  </si>
  <si>
    <t>หมายเหตุ 11 เงินสะสม</t>
  </si>
  <si>
    <t>จำนวนเงินที่</t>
  </si>
  <si>
    <t>ได้รับอนุมัติ</t>
  </si>
  <si>
    <t>รายได้จากทรัพย์สิน</t>
  </si>
  <si>
    <t>รายละเอียดแนบท้ายหมายเหตุ  11  เงินสะสม</t>
  </si>
  <si>
    <t>ทั้งนี้  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</si>
  <si>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 ตามรายละเอียดแนบท้ายหมายเหตุ 10</t>
  </si>
  <si>
    <t>ข้อมูลทั่วไป</t>
  </si>
  <si>
    <t>หมายเหตุ  1  สรุปนโยบายการบัญชีที่สำคัญ</t>
  </si>
  <si>
    <t xml:space="preserve">  หลักเกณฑ์ในการจัดทำงบแสดงฐานะการเงิน</t>
  </si>
  <si>
    <t xml:space="preserve">      </t>
  </si>
  <si>
    <t xml:space="preserve">การบันทึกบัญชีเพื่อจัดทำงบแสดงฐานะการเงินเป็นไปตามเกณฑ์เงินสดและเกณฑ์คงค้าง </t>
  </si>
  <si>
    <t xml:space="preserve">ตามประกาศกระทรวงมหาดไทย เรื่อง หลักเกณฑ์และวิธีปฏิบัติการบันทึกบัญชี การจัดทําทะเบียน และรายงาน </t>
  </si>
  <si>
    <t xml:space="preserve">การเงินขององค์กรปกครองส่วนท้องถิ่น ลงวันที่ 20 มีนาคม พ.ศ. 2558 และที่แก้ไขเพิ่มเติม (ฉบับที่ 2) ลงวันที่ </t>
  </si>
  <si>
    <t>21 มีนาคม 2561 และหนังสือสั่งการที่เกี่ยวข้อง</t>
  </si>
  <si>
    <t xml:space="preserve">เงินสะสม  วันที่  1 ตุลาคม </t>
  </si>
  <si>
    <t xml:space="preserve">เงินสะสม   ณ  วันที่  30  กันยายน  </t>
  </si>
  <si>
    <t>ครุภัณฑ์สำนักงาน</t>
  </si>
  <si>
    <t>ครุภัณฑ์เกษตร</t>
  </si>
  <si>
    <t>ครุภัณฑ์การศึกษา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</si>
  <si>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</si>
  <si>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</si>
  <si>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</si>
  <si>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ครุภัณฑ์งานบ้านงานครัว</t>
  </si>
  <si>
    <t>ครุภัณฑ์โรงงาน</t>
  </si>
  <si>
    <t>ครุภัณฑ์สำรวจ</t>
  </si>
  <si>
    <t>ครุภัณฑ์คอมพิวเตอร์</t>
  </si>
  <si>
    <t>ครุภัณฑ์อื่น</t>
  </si>
  <si>
    <t>ครุภัณฑ์ยานพาหนะและขนส่ง</t>
  </si>
  <si>
    <t>องค์การบริหารส่วนตำบลหินโคน</t>
  </si>
  <si>
    <t>ลูกหนี้เงินยืม</t>
  </si>
  <si>
    <t>รายจ่ายผัดส่งใบสำคัญ</t>
  </si>
  <si>
    <t xml:space="preserve"> รักษาราชการแทน  ผู้อำนวยการกองคลัง                                                    </t>
  </si>
  <si>
    <t>ที่ดิน</t>
  </si>
  <si>
    <t>ครุภัณฑ์ดับเพลิง</t>
  </si>
  <si>
    <t>เงินฝากธนาคารกรุงไทย จำกัด (มหาชน) สาขาลำปลายมาศ</t>
  </si>
  <si>
    <t>ประเภท กระแสรายวัน เลขที่ 3096016550</t>
  </si>
  <si>
    <t>ประเภท ออมทรัพย์ เลขที่ 3090007401</t>
  </si>
  <si>
    <t>เงินฝากธนาคารเพื่อการเกษตรและสหกรณ์การเกษตร สาขาลำปลายมาศ</t>
  </si>
  <si>
    <t>ประเภท ออมทรัพย์ เลขที่ 4402556554</t>
  </si>
  <si>
    <t>ประเภท ออมทรัพย์ เลขที่ 4402623664</t>
  </si>
  <si>
    <t>ประเภท ออมทรัพย์ เลขที่ 0045849835</t>
  </si>
  <si>
    <t>ประเภทฝากประจำ  เลขที่ 4404124434</t>
  </si>
  <si>
    <t>เงินฝากธนาคารออมสิน สาขาลำปลายมาศ</t>
  </si>
  <si>
    <t>ประเภท เผื่อเรียก เลขที่ 05269099178</t>
  </si>
  <si>
    <t>นายราชันย์  อุทุมพร</t>
  </si>
  <si>
    <t>นายสมนึก  ยอดยาน</t>
  </si>
  <si>
    <t>นายสุพิตร  สันรัมย์</t>
  </si>
  <si>
    <t>นางสมมุติ  เหมภูมิ</t>
  </si>
  <si>
    <t>นายสมศักดิ์  ชนะพันธ์</t>
  </si>
  <si>
    <t>นายพงษ์ระพี  รักพร้า</t>
  </si>
  <si>
    <t>นางอุ่น  มาอินทร์</t>
  </si>
  <si>
    <t>นางสาวดาหวัน  แก้วโพธิ์</t>
  </si>
  <si>
    <t>นายวิจิตร  หมายเย็นกลาง</t>
  </si>
  <si>
    <t>นายสุวรรณ์  แทนคำ</t>
  </si>
  <si>
    <t>นายสมชาย  บุญยัง</t>
  </si>
  <si>
    <t>แผนงานบริหารงานทั่วไป</t>
  </si>
  <si>
    <t>งานบริหารงานคลัง</t>
  </si>
  <si>
    <t>ค่าตอบแทนปฎิบัติราชการฯ</t>
  </si>
  <si>
    <t>แผนงานการศึกษา</t>
  </si>
  <si>
    <t>งานระดับก่อนวัยเรียนและประถมศึกษา</t>
  </si>
  <si>
    <t>แผนงานอุตสาหกรรมและการโยธา</t>
  </si>
  <si>
    <t>เงินทุนโครงการเศรษฐกิจชุมชน</t>
  </si>
  <si>
    <t>เงินรับฝากประกันสังคม</t>
  </si>
  <si>
    <t>รายการปรับปรุงบัญชี</t>
  </si>
  <si>
    <t>โครงการก่อสร้างถนนคอนกรีตเสริมเหล็ก ม.12 บ้านหินโคนเก่า</t>
  </si>
  <si>
    <t>ปรับปรุงถนนโดยเสริมดิน ม.1บ้านกะทิง(ค้มโนนดู่)</t>
  </si>
  <si>
    <t>โครงการก่อสร้างถนนคอนกรีตเสริมเหล็ก ม.2 บ้านโคกสนวน</t>
  </si>
  <si>
    <t>โครงการก่อสร้างถนนคอนกรีตเสริมเหล็ก ม.3 บ้านโคกสะอาด</t>
  </si>
  <si>
    <t>โครงการก่อสร้างถนนคอนกรีตเสริมเหล็ก ม.5 บ้านโนนตะครอง</t>
  </si>
  <si>
    <t>โครงการก่อสร้างถนนคอนกรีตเสริมเหล็ก ม.6 บ้านหัวสะพาน</t>
  </si>
  <si>
    <t>โครงการก่อสร้างถนนคอนกรีตเสริมเหล็ก ม.8 บ้านโนนงิ้ว</t>
  </si>
  <si>
    <t>โครงการก่อสร้างถนนคอนกรีตเสริมเหล็ก ม.13 บ้านโคกใหม่</t>
  </si>
  <si>
    <t>โครงการก่อสร้างวางท่อระบายน้ำคอนกรีตเสริมเหล็กพร้อมบ่อพัก ม.4</t>
  </si>
  <si>
    <t>โครงการก่อสร้างวางท่อระบายน้ำคอนกรีตเสริมเหล็กพร้อมบ่อพัก ม.7</t>
  </si>
  <si>
    <t>โครงการก่อสร้างวางท่อระบายน้ำคอนกรีตเสริมเหล็กพร้อมบ่อพัก ม.11</t>
  </si>
  <si>
    <t>โครงการก่อสร้างวางท่อระบายน้ำคอนกรีตเสริมเหล็กพร้อมบ่อพัก ม.15</t>
  </si>
  <si>
    <t>โครงการก่อสร้างรั้วเสาคอนกรีตสำเร็จรูปรอบสระประปา ม.5</t>
  </si>
  <si>
    <t>โครงการก่อสร้างถนนคอนกรีตเสริมเหล็ก ม.1 บ้านกะทิง(คุ้มโนนดู่)</t>
  </si>
  <si>
    <t>โครงการก่อสร้างถนนคอนกรีตเสริมเหล็ก ม.10 บ้านหนองตาอยู่</t>
  </si>
  <si>
    <t xml:space="preserve">    </t>
  </si>
  <si>
    <t xml:space="preserve">                           (นายอำนวย  นาครินทร์)                                                                                                                             (สมโภชน์   จันทร์ดอน)                                                                                                                         (นายถวัลย์  โขมโนทัย)</t>
  </si>
  <si>
    <t xml:space="preserve">                      รองปลัดองค์การบริหารส่วนตำบล                                                                                                                    ปลัดองค์การบริหารส่วนตำบล                                                                                                             นายกองค์การบริหารส่วนตำบลหินโคน</t>
  </si>
  <si>
    <t xml:space="preserve">                   รักษาราชการแทน  ผู้อำนวยการกองคลัง                                                    </t>
  </si>
  <si>
    <t>องค์การบริหารส่วนตำบลหินโคนได้รับการจัดตั้งเป็นองค์การบริหารส่วนตำบลหินโคนตามประกาศ</t>
  </si>
  <si>
    <t>กระทรวงมหาดไทย เรื่ออง จัดตั้งองค์การบริหารว่วนตำบล ลงวันที่ 30 มีนาคม 2539</t>
  </si>
  <si>
    <t>องค์การบริหารส่วนตำบลหินโคน  ตั้งอยู่ทางทิศตะวันออกเฉียงเหนือของจังหวัดบุรีรัมย์  และอยู่ห่างจาก</t>
  </si>
  <si>
    <t>ศาลากลางจังหวัดบุรีรัมย์  ประมาณ 55 กิโลเมตร  โดยมีทางหลวงหมายเลข 226 จากจังหวัดบุรีรัมย์ผ่านตำบลหินโคน</t>
  </si>
  <si>
    <t>ออกไปยังอำเภอลำปลายมาศ และยังสามารถเชื่อมต่อไปจังหวัด  อื่นๆได้</t>
  </si>
  <si>
    <t>อาณาเขต</t>
  </si>
  <si>
    <t xml:space="preserve">  -ทิศเหนือ  ติดต่อตำบลโคกล่าม และตำบลตลาดไทร</t>
  </si>
  <si>
    <t xml:space="preserve">  -ทิศใต้  ติดต่อตำบลหนองคู และหนองกะทิง</t>
  </si>
  <si>
    <t xml:space="preserve">    และหนองกะทิง</t>
  </si>
  <si>
    <t>อำเภอลำปลายมาศ   จังหวัดบุรีรัมย์</t>
  </si>
  <si>
    <t>อำเภอชุมพวง           จังหวัดนครราชสีมา</t>
  </si>
  <si>
    <t xml:space="preserve">  -ทิศตะวันออก ติดต่อตำบลลำปลายมาศ และหนองคู</t>
  </si>
  <si>
    <t xml:space="preserve">  -ทิศตะวันตก  ติดต่อตำบลกงรถ</t>
  </si>
  <si>
    <t>อำเภอห้วยแถลง       จังหวัดนครราชสีมา</t>
  </si>
  <si>
    <t>เนื้อที่</t>
  </si>
  <si>
    <t>องค์การริหารส่วนตำบลหินโคน มีเนื้อที่ทั้งหมดประมาณ 41.10 ตารางกิโลเมตรหรือประมาณ</t>
  </si>
  <si>
    <t>25,687.50 ไร่</t>
  </si>
  <si>
    <t>จำนวนหมู่บ้าน/ชุมชน</t>
  </si>
  <si>
    <t>องค์การบริหารส่วนตำบลหินโคน  ประกอบด้วยหมู่บ้าน 16 หมู่บ้าน โดยอยู่ในเขตองค์การบริหารส่วน</t>
  </si>
  <si>
    <t>ตำบลหินโคน เต็มทั้งหมด 16 หมู่บ้าน ได้แก่</t>
  </si>
  <si>
    <t>หมู่ที่ 1</t>
  </si>
  <si>
    <t>บ้านกะทิง</t>
  </si>
  <si>
    <t>หมู่ที่ 2</t>
  </si>
  <si>
    <t>บ้านโคกสนวน</t>
  </si>
  <si>
    <t>หมู่ที่ 3</t>
  </si>
  <si>
    <t>บ้านโคกสะอาด</t>
  </si>
  <si>
    <t>หมู่ที่ 4</t>
  </si>
  <si>
    <t>บ้านตะขบ</t>
  </si>
  <si>
    <t>หมู่ที่ 5</t>
  </si>
  <si>
    <t>บ้านโนนตะครอง</t>
  </si>
  <si>
    <t>หมู่ที่ 6</t>
  </si>
  <si>
    <t>บ้านหัวสะพาน</t>
  </si>
  <si>
    <t>หมู่ที่ 7</t>
  </si>
  <si>
    <t>หมู่ที่ 8</t>
  </si>
  <si>
    <t>บ้านหินโคน</t>
  </si>
  <si>
    <t>บ้านโนนงิ้ว</t>
  </si>
  <si>
    <t>หมู่ที่ 9</t>
  </si>
  <si>
    <t>บ้านหนองตาจ่ำ</t>
  </si>
  <si>
    <t>หมู่ที่ 10</t>
  </si>
  <si>
    <t>บ้านหนองตาอยู่</t>
  </si>
  <si>
    <t>หมู่ที่ 11</t>
  </si>
  <si>
    <t>บ้านโคกสะอาดน้อย</t>
  </si>
  <si>
    <t>หมู่ที่ 12</t>
  </si>
  <si>
    <t>บ้านหินโคนเก่า</t>
  </si>
  <si>
    <t>หมู่ที่ 13</t>
  </si>
  <si>
    <t>บ้านโคกใหม่</t>
  </si>
  <si>
    <t>หมู่ที่ 14</t>
  </si>
  <si>
    <t>บ้านหินโคนกลาง</t>
  </si>
  <si>
    <t>หมู่ที่ 15</t>
  </si>
  <si>
    <t>บ้านคลองประดู่</t>
  </si>
  <si>
    <t>หมู่ที่ 16</t>
  </si>
  <si>
    <t>บ้านหนองม่วง</t>
  </si>
  <si>
    <t>ประชากร</t>
  </si>
  <si>
    <t xml:space="preserve"> </t>
  </si>
  <si>
    <t>เงินสะสม 30 กันยายน   ประกอบด้วย</t>
  </si>
  <si>
    <t>โครงการคสล.หมู่ 4 บ้านตะขบ</t>
  </si>
  <si>
    <t>โครงการก่อสร้างรางระบายน้ำ คสล.รูปตัวยูพร้อมฝาปิด หมู่7</t>
  </si>
  <si>
    <t>โครงการก่อสร้างรางระบายน้ำ คสล.รูปตัวยูพร้อมฝาปิด หมู่6</t>
  </si>
  <si>
    <t>โครงการปรับปรุงถนนลงหินคลุก บ้านคลองประดู่ หมู่ที่ 15 ตำบลหินโคน</t>
  </si>
  <si>
    <t>โครงการก่อสร้างถนนดินโดยลงหินคลุก สายบ้านหินโคนเก่า หมู่ 12</t>
  </si>
  <si>
    <t xml:space="preserve"> ค่าปรับปรุงถนนโดยลงหินคลุกสายทางบ้านหนองตาจ่ำ หมู่ที่ 9</t>
  </si>
  <si>
    <t xml:space="preserve">  รองปลัดองค์การบริหารส่วนตำบล               ปลัดองค์การบริหารส่วนตำบล          นายกองค์การบริหารส่วนตำบลหินโคน</t>
  </si>
  <si>
    <t xml:space="preserve">       (นายอำนวย  นาครินทร์)                        (สมโภชน์   จันทร์ดอน)                         (นายถวัลย์  โขมโนทัย)</t>
  </si>
  <si>
    <t>นายนิตย์  วงศ์สุวรรณ</t>
  </si>
  <si>
    <t>กลุ่มส่งเสริมเพิ่มผลผลิตข้าวพืชผลทางการเกษตรบ้านทิง</t>
  </si>
  <si>
    <t>กลุ่มจัดซื้อปุ๋ยเพื่อการเกษตรทำนาบ้านโคกสนวน</t>
  </si>
  <si>
    <t>กลุ่มอนุรักษ์โคกระบือบ้านโคกสะอาด  หมู่ 3</t>
  </si>
  <si>
    <t>นายมิตร   พุดนา</t>
  </si>
  <si>
    <t>กลุ่มซื้อปุ๋ยเพื่อการเกษตรบ้านตะขบ</t>
  </si>
  <si>
    <t>กลุ่มส่งเสริมอาชีพการเกษตรบ้านโนนตะคลอง</t>
  </si>
  <si>
    <t>กลุ่มซื้อปุ๋ยเคมีเพื่อการเกษตรบ้านหัวสะพาน</t>
  </si>
  <si>
    <t>กลุ่มร้านค้าชุมชนบ้านหินโคน</t>
  </si>
  <si>
    <t>กลุ่มซื้อปุ๋ยเพื่อการเกษตรบ้านโนนงิ้ว</t>
  </si>
  <si>
    <t>นายสังทอง  เล็งศรี</t>
  </si>
  <si>
    <t>กลุ่มกองทุนเกษตรชุมชนบ้านหนองตาอยู่</t>
  </si>
  <si>
    <t>กลุ่มฟื้นฟูเกษตรบ้านโคกสะอาดน้อย</t>
  </si>
  <si>
    <t>กลุ่มสวัสดิการร้านค้าบ้านหินโคนเก่า</t>
  </si>
  <si>
    <t>กลุ่มซื้อปุ๋ยใส่นาข้าวบ้านโคกใหม่</t>
  </si>
  <si>
    <t>กลุ่มซื้อปุ๋ยเคมีบ้านหินโคนกลาง</t>
  </si>
  <si>
    <t>กลุ่มซื้อปุ๋ยเคมีเพื่อการเกษตรบ้านคลองประดู่</t>
  </si>
  <si>
    <t>นายวุฒธิ  ปทุมวิง</t>
  </si>
  <si>
    <t>กลุ่มซื้อปุ๋ยเพื่อการเกษตรบ้านหนองม่วง</t>
  </si>
  <si>
    <t xml:space="preserve">          .....................................                     ส.ต.ท. .....................................                 .........................................                                                                </t>
  </si>
  <si>
    <t xml:space="preserve">                 ................................................................                                                                                              ส.ต.ท .....................................................................                                                                              ..............................................................................                                                                                        </t>
  </si>
  <si>
    <t xml:space="preserve">  ณ  วันที่  30  กันยายน  2562</t>
  </si>
  <si>
    <t>ปี 2562</t>
  </si>
  <si>
    <t>สำหรับปี สิ้นสุดวันที่ 30  กันยายน  2562</t>
  </si>
  <si>
    <t>2562</t>
  </si>
  <si>
    <t>ตั้งแต่วันที่  1  ตุลาคม  2561  ถึง  30  กันยายน  2562</t>
  </si>
  <si>
    <t>สำหรับปี  สิ้นสุดวันที่  30  กันยายน  2562</t>
  </si>
  <si>
    <t>โครงการก่อสร้างถนนพารา AC ม.11 สายบ้านโคกประดู่-บ้านโคกสะอาดน้อย</t>
  </si>
  <si>
    <t>โครงการก่อสร้างวางท่อระบายน้ำคอนกรีตเสริมเหล็กรูปตัวยูพร้อมฝาปิด ม.6</t>
  </si>
  <si>
    <t>โครงการก่อสร้างวางท่อระบายน้ำคอนกรีตเสริมเหล็กส่งน้ำเพื่อการเกษตรพร้อมบ่อ ม.9</t>
  </si>
  <si>
    <t>โครงการก่อสร้างวางท่อระบายน้ำคอนกรีตเสริมเหล็กพร้อมบ่อพัก ม.12</t>
  </si>
  <si>
    <t>โครงการก่อสร้างศูนย์พัฒนาเด็กเล็กบ้านหนองตาอยู่ ม.16</t>
  </si>
  <si>
    <t>โครงการก่อสร้างรั้วศูนย์พัฒนาเด็กเล็กบ้านหนองตาอยู่ ม.16</t>
  </si>
  <si>
    <t>โครงการถมสระน้ำสาธารณะ ม.12 บ้านหินโคนเก่า</t>
  </si>
  <si>
    <t xml:space="preserve">     สินทรัพย์ไม่หมุนเวียน</t>
  </si>
  <si>
    <t>สินทรัพย์ไม่หมุนเวียน</t>
  </si>
  <si>
    <t>รวมสินทรัพย์ไม่หมุนเวียน</t>
  </si>
  <si>
    <t>มีประชากรทั้งสิ้น 9,057 คน แยกเป็นชาย 4,523 คน มีความหนาแน่นเฉี่ย 220 คน/ตารางกิโลเมตร</t>
  </si>
  <si>
    <t>สำหรับปี สิ้นสุด 30 กันยายน 2562</t>
  </si>
  <si>
    <t>นางสำรวย  ศรีฟ้า</t>
  </si>
  <si>
    <t>กลุ่มเลี้ยงกระบือบ้านโคกสนวน  หมู่ 2</t>
  </si>
  <si>
    <t>นายบุญจันทร์  สำราญวงศ์</t>
  </si>
  <si>
    <t>กลุ่มเลี้ยงโคบ้านตะขบ  หมู่ 4</t>
  </si>
  <si>
    <t>กลุ่มส่งเสริมอาชีพการเกษตรบ้านโนนตะคลอง  หมู่ 5</t>
  </si>
  <si>
    <t>กลุ่มซื้อปุ๋ยเคมีเพื่อการเกษตรบ้านหัวสะพาน  หมู่ 6</t>
  </si>
  <si>
    <t>กลุ่มยุ้งฉางบ้านหินโคน  หมู่ 7</t>
  </si>
  <si>
    <t>กลุ่มซื้อปุ๋ยเพื่อการเกษตรบ้านโนนงิ้ว  หมู่ 8</t>
  </si>
  <si>
    <t>นายวิชิต  หนองหว้า</t>
  </si>
  <si>
    <t>กลุ่มธนาคารขยะบ้านโคกสะอาดน้อย  หมู่ 11</t>
  </si>
  <si>
    <t>กลุ่มเลี้ยงโคใหม่  หมู่ 13</t>
  </si>
  <si>
    <t>กลุ่มซื้อปุ๋ยเคมีบ้านหินโคนกลาง  หมู่ 14</t>
  </si>
  <si>
    <t>สำหรับปี สิ้นสุดวันที่  30  กันยายน  2562</t>
  </si>
  <si>
    <t>งานบริหารทั่วไป</t>
  </si>
  <si>
    <t>ค่าครุภัณฑ์</t>
  </si>
  <si>
    <t>จัดซื้อรถยนต์ส่วนกลาง</t>
  </si>
  <si>
    <t>โครงการก่อสร้างรางระบายน้ำ คสล. หมู่ 5</t>
  </si>
  <si>
    <t>โครงการก่อสร้างวางท่อระบายน้ำ คสล.พร้อมบ่อพัก หมู่ 10</t>
  </si>
  <si>
    <t>โครงการก่อสร้างวางท่อระบายน้ำ คสล.พร้อมบ่อพัก หมู่ 9</t>
  </si>
  <si>
    <t>โครงการก่อสร้างวางท่อระบายน้ำ คสล.พร้อมบ่อพัก หมู่ 4</t>
  </si>
  <si>
    <t>รายละเอียดแนบท้ายหมายเหตุ  11  เงินสะสม (ต่อ)</t>
  </si>
  <si>
    <t xml:space="preserve">              รักษาราชการแทน  ผู้อำนวยการกองคลัง                                                    </t>
  </si>
  <si>
    <t xml:space="preserve">               รองปลัดองค์การบริหารส่วนตำบล                ปลัดองค์การบริหารส่วนตำบล              นายกองค์การบริหารส่วนตำบลหินโคน</t>
  </si>
  <si>
    <r>
      <rPr>
        <b/>
        <u val="single"/>
        <sz val="16"/>
        <rFont val="TH SarabunPSK"/>
        <family val="2"/>
      </rPr>
      <t>หัก 15</t>
    </r>
    <r>
      <rPr>
        <sz val="16"/>
        <rFont val="TH SarabunPSK"/>
        <family val="2"/>
      </rPr>
      <t xml:space="preserve"> %รับจริงสูงกว่าจ่ายจริง </t>
    </r>
  </si>
  <si>
    <t>ส่วนปรับปรุงอาคาร</t>
  </si>
  <si>
    <t xml:space="preserve">           …....................................                          ........................................                              .........................................    </t>
  </si>
  <si>
    <t xml:space="preserve">                                                                                                     รายงานงบการเงิน</t>
  </si>
  <si>
    <r>
      <t xml:space="preserve">                                                                                                           ประจำปีงบประมาณ  พ.ศ.</t>
    </r>
    <r>
      <rPr>
        <b/>
        <sz val="26"/>
        <rFont val="TH SarabunIT๙"/>
        <family val="2"/>
      </rPr>
      <t xml:space="preserve"> 2562</t>
    </r>
  </si>
  <si>
    <t xml:space="preserve">                                                                                                    องค์การบริหารส่วนตำบลหินโคน</t>
  </si>
  <si>
    <t xml:space="preserve">                                                                                                     อำเภอลำปลายมาศ   จังหวัดบุรีรัมย์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</si>
</sst>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  <numFmt numFmtId="188" formatCode="_-* #,##0_-;\-* #,##0_-;_-* &quot;-&quot;??_-;_-@_-"/>
    <numFmt numFmtId="189" formatCode="[$-41E]d\ mmmm\ yyyy"/>
    <numFmt numFmtId="190" formatCode="_-* #,##0.0_-;\-* #,##0.0_-;_-* &quot;-&quot;??_-;_-@_-"/>
    <numFmt numFmtId="191" formatCode="0.0"/>
    <numFmt numFmtId="192" formatCode="_-* #,##0.000_-;\-* #,##0.000_-;_-* &quot;-&quot;??_-;_-@_-"/>
    <numFmt numFmtId="193" formatCode="_-* #,##0.0000_-;\-* #,##0.0000_-;_-* &quot;-&quot;??_-;_-@_-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Cordia New"/>
      <family val="2"/>
    </font>
    <font>
      <b/>
      <u val="doubleAccounting"/>
      <sz val="16"/>
      <name val="TH SarabunPSK"/>
      <family val="2"/>
    </font>
    <font>
      <b/>
      <u val="singleAccounting"/>
      <sz val="16"/>
      <name val="TH SarabunPSK"/>
      <family val="2"/>
    </font>
    <font>
      <b/>
      <sz val="18"/>
      <name val="TH SarabunPSK"/>
      <family val="2"/>
    </font>
    <font>
      <sz val="16"/>
      <name val="Arial"/>
      <family val="2"/>
    </font>
    <font>
      <u val="double"/>
      <sz val="16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40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u val="single"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AngsanaUPC"/>
      <family val="1"/>
    </font>
    <font>
      <b/>
      <sz val="36"/>
      <name val="TH SarabunIT๙"/>
      <family val="2"/>
    </font>
    <font>
      <sz val="15"/>
      <name val="TH SarabunIT๙"/>
      <family val="2"/>
    </font>
    <font>
      <sz val="24"/>
      <name val="Arial"/>
      <family val="2"/>
    </font>
    <font>
      <b/>
      <sz val="26"/>
      <name val="AngsanaUPC"/>
      <family val="1"/>
    </font>
    <font>
      <sz val="26"/>
      <name val="Arial"/>
      <family val="2"/>
    </font>
    <font>
      <b/>
      <sz val="26"/>
      <name val="TH SarabunIT๙"/>
      <family val="2"/>
    </font>
    <font>
      <b/>
      <sz val="2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B0F0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u val="single"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u val="single"/>
      <sz val="16"/>
      <color theme="1"/>
      <name val="TH SarabunPSK"/>
      <family val="2"/>
    </font>
    <font>
      <sz val="14"/>
      <color rgb="FF000000"/>
      <name val="TH SarabunPSK"/>
      <family val="2"/>
    </font>
    <font>
      <b/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>
      <alignment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7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37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43" fontId="4" fillId="0" borderId="11" xfId="37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3" fontId="4" fillId="0" borderId="0" xfId="37" applyFont="1" applyAlignment="1">
      <alignment/>
    </xf>
    <xf numFmtId="43" fontId="4" fillId="0" borderId="13" xfId="37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43" fontId="3" fillId="0" borderId="0" xfId="37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43" fontId="4" fillId="0" borderId="15" xfId="37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48" applyFont="1" applyFill="1" applyBorder="1">
      <alignment/>
      <protection/>
    </xf>
    <xf numFmtId="0" fontId="4" fillId="0" borderId="0" xfId="48" applyFont="1" applyFill="1" applyBorder="1">
      <alignment/>
      <protection/>
    </xf>
    <xf numFmtId="49" fontId="3" fillId="0" borderId="0" xfId="37" applyNumberFormat="1" applyFont="1" applyFill="1" applyBorder="1" applyAlignment="1">
      <alignment horizontal="center" vertical="center"/>
    </xf>
    <xf numFmtId="43" fontId="4" fillId="0" borderId="0" xfId="37" applyFont="1" applyFill="1" applyBorder="1" applyAlignment="1">
      <alignment/>
    </xf>
    <xf numFmtId="0" fontId="4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vertical="top" wrapText="1"/>
    </xf>
    <xf numFmtId="43" fontId="4" fillId="0" borderId="0" xfId="37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vertical="top" wrapText="1"/>
    </xf>
    <xf numFmtId="43" fontId="4" fillId="0" borderId="17" xfId="37" applyFont="1" applyFill="1" applyBorder="1" applyAlignment="1">
      <alignment horizontal="right" wrapText="1" readingOrder="1"/>
    </xf>
    <xf numFmtId="43" fontId="4" fillId="0" borderId="18" xfId="37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43" fontId="3" fillId="0" borderId="13" xfId="37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43" fontId="3" fillId="0" borderId="0" xfId="37" applyFont="1" applyFill="1" applyBorder="1" applyAlignment="1">
      <alignment horizontal="right" wrapText="1" readingOrder="1"/>
    </xf>
    <xf numFmtId="43" fontId="8" fillId="0" borderId="0" xfId="37" applyFont="1" applyBorder="1" applyAlignment="1">
      <alignment/>
    </xf>
    <xf numFmtId="49" fontId="3" fillId="0" borderId="0" xfId="37" applyNumberFormat="1" applyFont="1" applyAlignment="1">
      <alignment horizontal="left"/>
    </xf>
    <xf numFmtId="43" fontId="9" fillId="0" borderId="0" xfId="37" applyFont="1" applyAlignment="1">
      <alignment/>
    </xf>
    <xf numFmtId="0" fontId="9" fillId="0" borderId="0" xfId="0" applyFont="1" applyAlignment="1">
      <alignment/>
    </xf>
    <xf numFmtId="43" fontId="8" fillId="0" borderId="0" xfId="37" applyFont="1" applyAlignment="1">
      <alignment/>
    </xf>
    <xf numFmtId="43" fontId="9" fillId="0" borderId="0" xfId="37" applyFont="1" applyBorder="1" applyAlignment="1">
      <alignment/>
    </xf>
    <xf numFmtId="43" fontId="3" fillId="0" borderId="0" xfId="37" applyFont="1" applyAlignment="1">
      <alignment/>
    </xf>
    <xf numFmtId="49" fontId="4" fillId="0" borderId="0" xfId="37" applyNumberFormat="1" applyFont="1" applyAlignment="1">
      <alignment horizontal="left"/>
    </xf>
    <xf numFmtId="0" fontId="4" fillId="0" borderId="16" xfId="0" applyFont="1" applyBorder="1" applyAlignment="1">
      <alignment horizontal="left"/>
    </xf>
    <xf numFmtId="43" fontId="4" fillId="0" borderId="0" xfId="39" applyFont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43" fontId="69" fillId="0" borderId="0" xfId="43" applyFont="1" applyAlignment="1">
      <alignment/>
    </xf>
    <xf numFmtId="43" fontId="69" fillId="0" borderId="0" xfId="43" applyFont="1" applyBorder="1" applyAlignment="1">
      <alignment/>
    </xf>
    <xf numFmtId="0" fontId="70" fillId="0" borderId="0" xfId="0" applyFont="1" applyAlignment="1">
      <alignment horizontal="center"/>
    </xf>
    <xf numFmtId="43" fontId="70" fillId="0" borderId="13" xfId="0" applyNumberFormat="1" applyFont="1" applyBorder="1" applyAlignment="1">
      <alignment/>
    </xf>
    <xf numFmtId="43" fontId="70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43" fontId="69" fillId="0" borderId="0" xfId="43" applyFont="1" applyAlignment="1">
      <alignment/>
    </xf>
    <xf numFmtId="43" fontId="69" fillId="0" borderId="0" xfId="0" applyNumberFormat="1" applyFont="1" applyAlignment="1">
      <alignment/>
    </xf>
    <xf numFmtId="43" fontId="70" fillId="0" borderId="13" xfId="0" applyNumberFormat="1" applyFont="1" applyBorder="1" applyAlignment="1">
      <alignment/>
    </xf>
    <xf numFmtId="43" fontId="70" fillId="0" borderId="0" xfId="0" applyNumberFormat="1" applyFont="1" applyBorder="1" applyAlignment="1">
      <alignment/>
    </xf>
    <xf numFmtId="43" fontId="70" fillId="0" borderId="0" xfId="0" applyNumberFormat="1" applyFont="1" applyAlignment="1">
      <alignment/>
    </xf>
    <xf numFmtId="43" fontId="3" fillId="0" borderId="19" xfId="37" applyFont="1" applyBorder="1" applyAlignment="1">
      <alignment/>
    </xf>
    <xf numFmtId="43" fontId="3" fillId="0" borderId="17" xfId="37" applyFont="1" applyBorder="1" applyAlignment="1">
      <alignment/>
    </xf>
    <xf numFmtId="0" fontId="70" fillId="0" borderId="15" xfId="0" applyFont="1" applyBorder="1" applyAlignment="1">
      <alignment horizontal="center"/>
    </xf>
    <xf numFmtId="43" fontId="70" fillId="0" borderId="15" xfId="43" applyFont="1" applyBorder="1" applyAlignment="1">
      <alignment shrinkToFi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3" fontId="4" fillId="0" borderId="20" xfId="37" applyFont="1" applyBorder="1" applyAlignment="1">
      <alignment/>
    </xf>
    <xf numFmtId="43" fontId="4" fillId="0" borderId="18" xfId="37" applyFont="1" applyBorder="1" applyAlignment="1">
      <alignment/>
    </xf>
    <xf numFmtId="43" fontId="69" fillId="0" borderId="21" xfId="43" applyFont="1" applyBorder="1" applyAlignment="1">
      <alignment shrinkToFit="1"/>
    </xf>
    <xf numFmtId="43" fontId="3" fillId="0" borderId="0" xfId="37" applyFont="1" applyAlignment="1">
      <alignment/>
    </xf>
    <xf numFmtId="0" fontId="5" fillId="0" borderId="22" xfId="0" applyFont="1" applyBorder="1" applyAlignment="1">
      <alignment/>
    </xf>
    <xf numFmtId="0" fontId="4" fillId="0" borderId="10" xfId="0" applyFont="1" applyBorder="1" applyAlignment="1">
      <alignment/>
    </xf>
    <xf numFmtId="43" fontId="69" fillId="0" borderId="22" xfId="43" applyFont="1" applyBorder="1" applyAlignment="1">
      <alignment shrinkToFit="1"/>
    </xf>
    <xf numFmtId="43" fontId="4" fillId="0" borderId="0" xfId="37" applyFont="1" applyBorder="1" applyAlignment="1">
      <alignment/>
    </xf>
    <xf numFmtId="43" fontId="4" fillId="0" borderId="10" xfId="37" applyFont="1" applyBorder="1" applyAlignment="1">
      <alignment/>
    </xf>
    <xf numFmtId="0" fontId="5" fillId="0" borderId="22" xfId="0" applyFont="1" applyBorder="1" applyAlignment="1">
      <alignment horizontal="right"/>
    </xf>
    <xf numFmtId="49" fontId="69" fillId="0" borderId="22" xfId="43" applyNumberFormat="1" applyFont="1" applyBorder="1" applyAlignment="1">
      <alignment shrinkToFit="1"/>
    </xf>
    <xf numFmtId="0" fontId="4" fillId="0" borderId="22" xfId="0" applyFont="1" applyBorder="1" applyAlignment="1">
      <alignment/>
    </xf>
    <xf numFmtId="194" fontId="69" fillId="0" borderId="23" xfId="43" applyNumberFormat="1" applyFont="1" applyBorder="1" applyAlignment="1">
      <alignment shrinkToFit="1"/>
    </xf>
    <xf numFmtId="43" fontId="4" fillId="0" borderId="22" xfId="37" applyFont="1" applyBorder="1" applyAlignment="1">
      <alignment/>
    </xf>
    <xf numFmtId="43" fontId="6" fillId="0" borderId="22" xfId="37" applyFont="1" applyBorder="1" applyAlignment="1">
      <alignment/>
    </xf>
    <xf numFmtId="194" fontId="69" fillId="0" borderId="19" xfId="43" applyNumberFormat="1" applyFont="1" applyBorder="1" applyAlignment="1">
      <alignment shrinkToFit="1"/>
    </xf>
    <xf numFmtId="194" fontId="69" fillId="0" borderId="24" xfId="43" applyNumberFormat="1" applyFont="1" applyBorder="1" applyAlignment="1">
      <alignment shrinkToFit="1"/>
    </xf>
    <xf numFmtId="43" fontId="4" fillId="0" borderId="0" xfId="37" applyFont="1" applyAlignment="1">
      <alignment/>
    </xf>
    <xf numFmtId="43" fontId="4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3" fontId="4" fillId="0" borderId="23" xfId="37" applyFont="1" applyBorder="1" applyAlignment="1">
      <alignment/>
    </xf>
    <xf numFmtId="0" fontId="4" fillId="0" borderId="19" xfId="0" applyFont="1" applyBorder="1" applyAlignment="1">
      <alignment/>
    </xf>
    <xf numFmtId="43" fontId="12" fillId="0" borderId="24" xfId="37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9" fillId="0" borderId="25" xfId="0" applyFont="1" applyBorder="1" applyAlignment="1">
      <alignment shrinkToFit="1"/>
    </xf>
    <xf numFmtId="43" fontId="69" fillId="0" borderId="25" xfId="43" applyFont="1" applyBorder="1" applyAlignment="1">
      <alignment shrinkToFit="1"/>
    </xf>
    <xf numFmtId="0" fontId="4" fillId="0" borderId="0" xfId="48" applyFont="1" applyBorder="1" applyAlignment="1">
      <alignment horizontal="center"/>
      <protection/>
    </xf>
    <xf numFmtId="0" fontId="4" fillId="0" borderId="0" xfId="48" applyFont="1" applyAlignment="1">
      <alignment vertical="center"/>
      <protection/>
    </xf>
    <xf numFmtId="0" fontId="10" fillId="0" borderId="0" xfId="0" applyFont="1" applyAlignment="1">
      <alignment/>
    </xf>
    <xf numFmtId="0" fontId="4" fillId="0" borderId="0" xfId="49" applyFont="1" applyFill="1" applyBorder="1">
      <alignment/>
      <protection/>
    </xf>
    <xf numFmtId="43" fontId="4" fillId="0" borderId="0" xfId="37" applyFont="1" applyFill="1" applyBorder="1" applyAlignment="1">
      <alignment/>
    </xf>
    <xf numFmtId="43" fontId="3" fillId="0" borderId="0" xfId="37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43" fontId="69" fillId="0" borderId="0" xfId="0" applyNumberFormat="1" applyFont="1" applyFill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3" fontId="73" fillId="0" borderId="0" xfId="37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9" xfId="37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5" xfId="37" applyNumberFormat="1" applyFont="1" applyBorder="1" applyAlignment="1">
      <alignment horizontal="center" vertical="center"/>
    </xf>
    <xf numFmtId="43" fontId="3" fillId="0" borderId="0" xfId="37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2" xfId="0" applyFont="1" applyBorder="1" applyAlignment="1">
      <alignment/>
    </xf>
    <xf numFmtId="43" fontId="3" fillId="0" borderId="22" xfId="37" applyFont="1" applyFill="1" applyBorder="1" applyAlignment="1">
      <alignment/>
    </xf>
    <xf numFmtId="187" fontId="4" fillId="0" borderId="0" xfId="37" applyNumberFormat="1" applyFont="1" applyBorder="1" applyAlignment="1">
      <alignment horizontal="center"/>
    </xf>
    <xf numFmtId="43" fontId="71" fillId="0" borderId="0" xfId="37" applyFont="1" applyAlignment="1">
      <alignment/>
    </xf>
    <xf numFmtId="43" fontId="72" fillId="0" borderId="0" xfId="37" applyFont="1" applyAlignment="1">
      <alignment/>
    </xf>
    <xf numFmtId="0" fontId="69" fillId="0" borderId="22" xfId="0" applyFont="1" applyBorder="1" applyAlignment="1">
      <alignment/>
    </xf>
    <xf numFmtId="0" fontId="4" fillId="0" borderId="10" xfId="0" applyFont="1" applyBorder="1" applyAlignment="1">
      <alignment wrapText="1"/>
    </xf>
    <xf numFmtId="43" fontId="4" fillId="0" borderId="11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22" xfId="0" applyFont="1" applyBorder="1" applyAlignment="1">
      <alignment vertical="center"/>
    </xf>
    <xf numFmtId="43" fontId="69" fillId="0" borderId="0" xfId="37" applyFont="1" applyBorder="1" applyAlignment="1">
      <alignment/>
    </xf>
    <xf numFmtId="0" fontId="69" fillId="0" borderId="2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43" fontId="3" fillId="0" borderId="15" xfId="37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43" fontId="71" fillId="0" borderId="13" xfId="37" applyFont="1" applyBorder="1" applyAlignment="1">
      <alignment/>
    </xf>
    <xf numFmtId="43" fontId="72" fillId="0" borderId="13" xfId="37" applyFont="1" applyBorder="1" applyAlignment="1">
      <alignment/>
    </xf>
    <xf numFmtId="43" fontId="73" fillId="0" borderId="13" xfId="37" applyFont="1" applyBorder="1" applyAlignment="1">
      <alignment/>
    </xf>
    <xf numFmtId="0" fontId="3" fillId="0" borderId="0" xfId="0" applyFont="1" applyBorder="1" applyAlignment="1">
      <alignment horizontal="right"/>
    </xf>
    <xf numFmtId="43" fontId="71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7" fontId="3" fillId="0" borderId="0" xfId="37" applyNumberFormat="1" applyFont="1" applyBorder="1" applyAlignment="1">
      <alignment/>
    </xf>
    <xf numFmtId="49" fontId="69" fillId="0" borderId="0" xfId="43" applyNumberFormat="1" applyFont="1" applyAlignment="1">
      <alignment horizontal="center"/>
    </xf>
    <xf numFmtId="49" fontId="70" fillId="33" borderId="0" xfId="43" applyNumberFormat="1" applyFont="1" applyFill="1" applyAlignment="1">
      <alignment horizontal="center"/>
    </xf>
    <xf numFmtId="43" fontId="70" fillId="0" borderId="0" xfId="43" applyFont="1" applyAlignment="1">
      <alignment/>
    </xf>
    <xf numFmtId="0" fontId="7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9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0" xfId="37" applyFont="1" applyBorder="1" applyAlignment="1">
      <alignment vertical="center"/>
    </xf>
    <xf numFmtId="0" fontId="70" fillId="0" borderId="0" xfId="0" applyFont="1" applyAlignment="1">
      <alignment horizontal="left"/>
    </xf>
    <xf numFmtId="49" fontId="69" fillId="0" borderId="15" xfId="0" applyNumberFormat="1" applyFont="1" applyBorder="1" applyAlignment="1">
      <alignment/>
    </xf>
    <xf numFmtId="49" fontId="70" fillId="0" borderId="15" xfId="0" applyNumberFormat="1" applyFont="1" applyBorder="1" applyAlignment="1">
      <alignment horizontal="center"/>
    </xf>
    <xf numFmtId="49" fontId="69" fillId="0" borderId="15" xfId="0" applyNumberFormat="1" applyFont="1" applyBorder="1" applyAlignment="1">
      <alignment horizontal="center"/>
    </xf>
    <xf numFmtId="49" fontId="69" fillId="0" borderId="15" xfId="0" applyNumberFormat="1" applyFont="1" applyBorder="1" applyAlignment="1">
      <alignment horizontal="left"/>
    </xf>
    <xf numFmtId="43" fontId="69" fillId="0" borderId="0" xfId="37" applyFont="1" applyAlignment="1">
      <alignment/>
    </xf>
    <xf numFmtId="0" fontId="10" fillId="0" borderId="0" xfId="0" applyFont="1" applyBorder="1" applyAlignment="1">
      <alignment/>
    </xf>
    <xf numFmtId="43" fontId="2" fillId="0" borderId="0" xfId="37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37" applyFont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43" fontId="69" fillId="0" borderId="0" xfId="0" applyNumberFormat="1" applyFont="1" applyFill="1" applyBorder="1" applyAlignment="1">
      <alignment/>
    </xf>
    <xf numFmtId="43" fontId="3" fillId="0" borderId="12" xfId="37" applyFont="1" applyBorder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3" fontId="3" fillId="0" borderId="0" xfId="37" applyFont="1" applyBorder="1" applyAlignment="1">
      <alignment horizontal="center" vertical="center"/>
    </xf>
    <xf numFmtId="43" fontId="4" fillId="0" borderId="27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76" fillId="0" borderId="15" xfId="0" applyFont="1" applyBorder="1" applyAlignment="1">
      <alignment horizontal="center"/>
    </xf>
    <xf numFmtId="0" fontId="75" fillId="0" borderId="28" xfId="0" applyFont="1" applyBorder="1" applyAlignment="1">
      <alignment shrinkToFit="1"/>
    </xf>
    <xf numFmtId="0" fontId="75" fillId="0" borderId="29" xfId="0" applyFont="1" applyBorder="1" applyAlignment="1">
      <alignment shrinkToFit="1"/>
    </xf>
    <xf numFmtId="0" fontId="75" fillId="0" borderId="25" xfId="0" applyFont="1" applyBorder="1" applyAlignment="1">
      <alignment shrinkToFit="1"/>
    </xf>
    <xf numFmtId="43" fontId="75" fillId="0" borderId="25" xfId="43" applyFont="1" applyBorder="1" applyAlignment="1">
      <alignment shrinkToFit="1"/>
    </xf>
    <xf numFmtId="43" fontId="76" fillId="0" borderId="15" xfId="43" applyFont="1" applyBorder="1" applyAlignment="1">
      <alignment shrinkToFit="1"/>
    </xf>
    <xf numFmtId="0" fontId="76" fillId="0" borderId="0" xfId="0" applyFont="1" applyBorder="1" applyAlignment="1">
      <alignment horizontal="center" shrinkToFit="1"/>
    </xf>
    <xf numFmtId="43" fontId="76" fillId="0" borderId="0" xfId="43" applyFont="1" applyBorder="1" applyAlignment="1">
      <alignment shrinkToFit="1"/>
    </xf>
    <xf numFmtId="43" fontId="2" fillId="0" borderId="29" xfId="37" applyFont="1" applyBorder="1" applyAlignment="1">
      <alignment/>
    </xf>
    <xf numFmtId="0" fontId="78" fillId="0" borderId="0" xfId="0" applyNumberFormat="1" applyFont="1" applyFill="1" applyBorder="1" applyAlignment="1">
      <alignment vertical="center" wrapText="1" readingOrder="1"/>
    </xf>
    <xf numFmtId="0" fontId="13" fillId="0" borderId="0" xfId="49" applyFont="1" applyFill="1" applyBorder="1">
      <alignment/>
      <protection/>
    </xf>
    <xf numFmtId="0" fontId="10" fillId="0" borderId="0" xfId="49" applyFont="1" applyFill="1" applyBorder="1" applyAlignment="1">
      <alignment/>
      <protection/>
    </xf>
    <xf numFmtId="0" fontId="3" fillId="0" borderId="0" xfId="49" applyFont="1" applyFill="1" applyBorder="1">
      <alignment/>
      <protection/>
    </xf>
    <xf numFmtId="0" fontId="4" fillId="0" borderId="0" xfId="49" applyFont="1" applyFill="1" applyBorder="1">
      <alignment/>
      <protection/>
    </xf>
    <xf numFmtId="43" fontId="4" fillId="0" borderId="0" xfId="37" applyNumberFormat="1" applyFont="1" applyFill="1" applyBorder="1" applyAlignment="1">
      <alignment/>
    </xf>
    <xf numFmtId="43" fontId="3" fillId="0" borderId="0" xfId="37" applyNumberFormat="1" applyFont="1" applyFill="1" applyBorder="1" applyAlignment="1">
      <alignment horizontal="center" vertical="center"/>
    </xf>
    <xf numFmtId="43" fontId="3" fillId="0" borderId="26" xfId="37" applyFont="1" applyBorder="1" applyAlignment="1">
      <alignment horizontal="center" vertical="center"/>
    </xf>
    <xf numFmtId="0" fontId="69" fillId="0" borderId="15" xfId="0" applyFont="1" applyBorder="1" applyAlignment="1">
      <alignment/>
    </xf>
    <xf numFmtId="43" fontId="4" fillId="0" borderId="15" xfId="39" applyFont="1" applyBorder="1" applyAlignment="1">
      <alignment/>
    </xf>
    <xf numFmtId="43" fontId="3" fillId="0" borderId="15" xfId="37" applyFont="1" applyBorder="1" applyAlignment="1">
      <alignment/>
    </xf>
    <xf numFmtId="43" fontId="3" fillId="0" borderId="0" xfId="37" applyFont="1" applyBorder="1" applyAlignment="1">
      <alignment/>
    </xf>
    <xf numFmtId="0" fontId="69" fillId="0" borderId="0" xfId="0" applyFont="1" applyFill="1" applyAlignment="1">
      <alignment/>
    </xf>
    <xf numFmtId="43" fontId="69" fillId="0" borderId="0" xfId="0" applyNumberFormat="1" applyFont="1" applyFill="1" applyAlignment="1">
      <alignment/>
    </xf>
    <xf numFmtId="0" fontId="70" fillId="0" borderId="15" xfId="0" applyFont="1" applyFill="1" applyBorder="1" applyAlignment="1">
      <alignment horizontal="center" vertical="center" wrapText="1"/>
    </xf>
    <xf numFmtId="43" fontId="70" fillId="0" borderId="15" xfId="37" applyFont="1" applyFill="1" applyBorder="1" applyAlignment="1">
      <alignment horizontal="center" vertical="center" wrapText="1"/>
    </xf>
    <xf numFmtId="0" fontId="69" fillId="0" borderId="0" xfId="0" applyFont="1" applyFill="1" applyAlignment="1">
      <alignment wrapText="1"/>
    </xf>
    <xf numFmtId="0" fontId="79" fillId="0" borderId="28" xfId="0" applyFont="1" applyFill="1" applyBorder="1" applyAlignment="1">
      <alignment horizontal="left" vertical="center"/>
    </xf>
    <xf numFmtId="43" fontId="70" fillId="0" borderId="11" xfId="37" applyFont="1" applyFill="1" applyBorder="1" applyAlignment="1">
      <alignment horizontal="center" vertical="center"/>
    </xf>
    <xf numFmtId="43" fontId="70" fillId="0" borderId="11" xfId="37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left" vertical="center" indent="1"/>
    </xf>
    <xf numFmtId="43" fontId="69" fillId="0" borderId="30" xfId="37" applyFont="1" applyBorder="1" applyAlignment="1">
      <alignment/>
    </xf>
    <xf numFmtId="43" fontId="69" fillId="0" borderId="11" xfId="37" applyFont="1" applyBorder="1" applyAlignment="1">
      <alignment/>
    </xf>
    <xf numFmtId="43" fontId="4" fillId="0" borderId="29" xfId="39" applyFont="1" applyBorder="1" applyAlignment="1">
      <alignment shrinkToFit="1"/>
    </xf>
    <xf numFmtId="0" fontId="69" fillId="0" borderId="29" xfId="0" applyFont="1" applyFill="1" applyBorder="1" applyAlignment="1">
      <alignment horizontal="left" vertical="center" indent="1"/>
    </xf>
    <xf numFmtId="43" fontId="69" fillId="0" borderId="29" xfId="37" applyFont="1" applyBorder="1" applyAlignment="1">
      <alignment/>
    </xf>
    <xf numFmtId="0" fontId="69" fillId="0" borderId="29" xfId="0" applyFont="1" applyFill="1" applyBorder="1" applyAlignment="1">
      <alignment horizontal="left" indent="1"/>
    </xf>
    <xf numFmtId="43" fontId="4" fillId="0" borderId="29" xfId="37" applyFont="1" applyFill="1" applyBorder="1" applyAlignment="1">
      <alignment/>
    </xf>
    <xf numFmtId="0" fontId="69" fillId="0" borderId="25" xfId="0" applyFont="1" applyFill="1" applyBorder="1" applyAlignment="1">
      <alignment horizontal="left" indent="1"/>
    </xf>
    <xf numFmtId="43" fontId="69" fillId="0" borderId="25" xfId="37" applyFont="1" applyBorder="1" applyAlignment="1">
      <alignment/>
    </xf>
    <xf numFmtId="43" fontId="4" fillId="0" borderId="25" xfId="39" applyFont="1" applyBorder="1" applyAlignment="1">
      <alignment shrinkToFit="1"/>
    </xf>
    <xf numFmtId="0" fontId="70" fillId="0" borderId="31" xfId="0" applyFont="1" applyFill="1" applyBorder="1" applyAlignment="1">
      <alignment horizontal="center"/>
    </xf>
    <xf numFmtId="43" fontId="69" fillId="0" borderId="31" xfId="37" applyFont="1" applyFill="1" applyBorder="1" applyAlignment="1">
      <alignment/>
    </xf>
    <xf numFmtId="43" fontId="69" fillId="0" borderId="31" xfId="37" applyNumberFormat="1" applyFont="1" applyFill="1" applyBorder="1" applyAlignment="1">
      <alignment/>
    </xf>
    <xf numFmtId="0" fontId="79" fillId="0" borderId="32" xfId="0" applyFont="1" applyFill="1" applyBorder="1" applyAlignment="1">
      <alignment/>
    </xf>
    <xf numFmtId="43" fontId="69" fillId="0" borderId="11" xfId="37" applyFont="1" applyFill="1" applyBorder="1" applyAlignment="1">
      <alignment/>
    </xf>
    <xf numFmtId="0" fontId="69" fillId="0" borderId="30" xfId="0" applyFont="1" applyFill="1" applyBorder="1" applyAlignment="1">
      <alignment horizontal="left" indent="1"/>
    </xf>
    <xf numFmtId="43" fontId="69" fillId="0" borderId="30" xfId="37" applyFont="1" applyFill="1" applyBorder="1" applyAlignment="1">
      <alignment/>
    </xf>
    <xf numFmtId="43" fontId="69" fillId="0" borderId="29" xfId="37" applyFont="1" applyFill="1" applyBorder="1" applyAlignment="1">
      <alignment/>
    </xf>
    <xf numFmtId="43" fontId="69" fillId="0" borderId="25" xfId="37" applyFont="1" applyFill="1" applyBorder="1" applyAlignment="1">
      <alignment/>
    </xf>
    <xf numFmtId="43" fontId="69" fillId="0" borderId="31" xfId="37" applyFont="1" applyFill="1" applyBorder="1" applyAlignment="1">
      <alignment/>
    </xf>
    <xf numFmtId="0" fontId="70" fillId="0" borderId="0" xfId="0" applyFont="1" applyFill="1" applyAlignment="1">
      <alignment/>
    </xf>
    <xf numFmtId="43" fontId="69" fillId="0" borderId="0" xfId="37" applyFont="1" applyFill="1" applyAlignment="1">
      <alignment/>
    </xf>
    <xf numFmtId="43" fontId="69" fillId="0" borderId="33" xfId="37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3" fontId="4" fillId="0" borderId="30" xfId="39" applyFont="1" applyBorder="1" applyAlignment="1">
      <alignment shrinkToFit="1"/>
    </xf>
    <xf numFmtId="43" fontId="70" fillId="0" borderId="28" xfId="37" applyFont="1" applyFill="1" applyBorder="1" applyAlignment="1">
      <alignment horizontal="center" vertical="center"/>
    </xf>
    <xf numFmtId="43" fontId="70" fillId="0" borderId="28" xfId="37" applyFont="1" applyFill="1" applyBorder="1" applyAlignment="1">
      <alignment horizontal="center" vertical="center" wrapText="1"/>
    </xf>
    <xf numFmtId="43" fontId="69" fillId="0" borderId="16" xfId="37" applyFont="1" applyBorder="1" applyAlignment="1">
      <alignment horizontal="center"/>
    </xf>
    <xf numFmtId="0" fontId="75" fillId="0" borderId="15" xfId="0" applyFont="1" applyBorder="1" applyAlignment="1">
      <alignment/>
    </xf>
    <xf numFmtId="43" fontId="4" fillId="0" borderId="26" xfId="37" applyFont="1" applyBorder="1" applyAlignment="1">
      <alignment horizontal="center" vertical="center"/>
    </xf>
    <xf numFmtId="0" fontId="75" fillId="0" borderId="28" xfId="0" applyFont="1" applyBorder="1" applyAlignment="1">
      <alignment/>
    </xf>
    <xf numFmtId="0" fontId="80" fillId="0" borderId="28" xfId="33" applyNumberFormat="1" applyFont="1" applyFill="1" applyBorder="1" applyAlignment="1">
      <alignment vertical="top" wrapText="1" readingOrder="1"/>
      <protection/>
    </xf>
    <xf numFmtId="43" fontId="75" fillId="0" borderId="28" xfId="37" applyFont="1" applyBorder="1" applyAlignment="1">
      <alignment/>
    </xf>
    <xf numFmtId="0" fontId="75" fillId="0" borderId="29" xfId="0" applyFont="1" applyBorder="1" applyAlignment="1">
      <alignment/>
    </xf>
    <xf numFmtId="0" fontId="75" fillId="0" borderId="29" xfId="0" applyFont="1" applyBorder="1" applyAlignment="1">
      <alignment vertical="center"/>
    </xf>
    <xf numFmtId="0" fontId="80" fillId="0" borderId="29" xfId="33" applyNumberFormat="1" applyFont="1" applyFill="1" applyBorder="1" applyAlignment="1">
      <alignment vertical="center" wrapText="1" readingOrder="1"/>
      <protection/>
    </xf>
    <xf numFmtId="43" fontId="75" fillId="0" borderId="29" xfId="37" applyFont="1" applyBorder="1" applyAlignment="1">
      <alignment/>
    </xf>
    <xf numFmtId="0" fontId="75" fillId="0" borderId="29" xfId="0" applyFont="1" applyBorder="1" applyAlignment="1">
      <alignment horizontal="left" vertical="center"/>
    </xf>
    <xf numFmtId="0" fontId="80" fillId="0" borderId="29" xfId="33" applyNumberFormat="1" applyFont="1" applyFill="1" applyBorder="1" applyAlignment="1">
      <alignment horizontal="left" vertical="center" wrapText="1" readingOrder="1"/>
      <protection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0" xfId="0" applyFont="1" applyAlignment="1">
      <alignment/>
    </xf>
    <xf numFmtId="43" fontId="3" fillId="0" borderId="26" xfId="37" applyFont="1" applyBorder="1" applyAlignment="1">
      <alignment/>
    </xf>
    <xf numFmtId="0" fontId="3" fillId="0" borderId="21" xfId="0" applyFont="1" applyBorder="1" applyAlignment="1">
      <alignment horizontal="center"/>
    </xf>
    <xf numFmtId="43" fontId="3" fillId="0" borderId="12" xfId="37" applyFont="1" applyBorder="1" applyAlignment="1">
      <alignment/>
    </xf>
    <xf numFmtId="0" fontId="3" fillId="0" borderId="24" xfId="0" applyFont="1" applyBorder="1" applyAlignment="1">
      <alignment horizontal="center"/>
    </xf>
    <xf numFmtId="43" fontId="4" fillId="0" borderId="0" xfId="37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3" fillId="0" borderId="20" xfId="37" applyNumberFormat="1" applyFont="1" applyBorder="1" applyAlignment="1">
      <alignment horizontal="center" vertical="center"/>
    </xf>
    <xf numFmtId="0" fontId="3" fillId="0" borderId="21" xfId="37" applyNumberFormat="1" applyFont="1" applyBorder="1" applyAlignment="1">
      <alignment horizontal="center" vertical="center"/>
    </xf>
    <xf numFmtId="0" fontId="3" fillId="0" borderId="23" xfId="37" applyNumberFormat="1" applyFont="1" applyBorder="1" applyAlignment="1">
      <alignment horizontal="center" vertical="center"/>
    </xf>
    <xf numFmtId="0" fontId="3" fillId="0" borderId="24" xfId="37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9" fillId="0" borderId="22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69" fillId="0" borderId="14" xfId="37" applyFont="1" applyBorder="1" applyAlignment="1">
      <alignment horizontal="center"/>
    </xf>
    <xf numFmtId="43" fontId="69" fillId="0" borderId="17" xfId="37" applyFont="1" applyBorder="1" applyAlignment="1">
      <alignment horizontal="center"/>
    </xf>
    <xf numFmtId="43" fontId="69" fillId="0" borderId="16" xfId="37" applyFont="1" applyBorder="1" applyAlignment="1">
      <alignment horizontal="center"/>
    </xf>
    <xf numFmtId="49" fontId="70" fillId="0" borderId="15" xfId="0" applyNumberFormat="1" applyFont="1" applyBorder="1" applyAlignment="1">
      <alignment horizontal="center"/>
    </xf>
    <xf numFmtId="43" fontId="70" fillId="0" borderId="31" xfId="37" applyFont="1" applyBorder="1" applyAlignment="1">
      <alignment horizontal="center"/>
    </xf>
    <xf numFmtId="43" fontId="69" fillId="0" borderId="15" xfId="37" applyFont="1" applyBorder="1" applyAlignment="1">
      <alignment horizontal="center"/>
    </xf>
    <xf numFmtId="43" fontId="70" fillId="0" borderId="15" xfId="37" applyFont="1" applyBorder="1" applyAlignment="1">
      <alignment horizontal="center"/>
    </xf>
    <xf numFmtId="43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49" fontId="69" fillId="0" borderId="15" xfId="37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6" fillId="0" borderId="14" xfId="0" applyFont="1" applyBorder="1" applyAlignment="1">
      <alignment horizontal="center" shrinkToFit="1"/>
    </xf>
    <xf numFmtId="0" fontId="76" fillId="0" borderId="17" xfId="0" applyFont="1" applyBorder="1" applyAlignment="1">
      <alignment horizontal="center" shrinkToFit="1"/>
    </xf>
    <xf numFmtId="0" fontId="76" fillId="0" borderId="16" xfId="0" applyFont="1" applyBorder="1" applyAlignment="1">
      <alignment horizontal="center" shrinkToFit="1"/>
    </xf>
    <xf numFmtId="0" fontId="70" fillId="0" borderId="14" xfId="0" applyFont="1" applyBorder="1" applyAlignment="1">
      <alignment horizontal="center" shrinkToFit="1"/>
    </xf>
    <xf numFmtId="0" fontId="70" fillId="0" borderId="17" xfId="0" applyFont="1" applyBorder="1" applyAlignment="1">
      <alignment horizontal="center" shrinkToFit="1"/>
    </xf>
    <xf numFmtId="0" fontId="70" fillId="0" borderId="16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43" fontId="3" fillId="0" borderId="12" xfId="37" applyFont="1" applyBorder="1" applyAlignment="1">
      <alignment horizontal="center" vertical="center"/>
    </xf>
    <xf numFmtId="43" fontId="3" fillId="0" borderId="26" xfId="37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4" fillId="0" borderId="0" xfId="37" applyFont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49" applyFont="1" applyFill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1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6" xfId="40"/>
    <cellStyle name="Currency" xfId="41"/>
    <cellStyle name="Currency [0]" xfId="42"/>
    <cellStyle name="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2 2" xfId="49"/>
    <cellStyle name="ปกติ 3" xfId="50"/>
    <cellStyle name="ป้อนค่า" xfId="51"/>
    <cellStyle name="ปานกลาง" xfId="52"/>
    <cellStyle name="Percent" xfId="53"/>
    <cellStyle name="เปอร์เซ็นต์ 2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laas.go.th/ImagePage.aspx?smid=695B907A-9DDE-409A-8504-88CD1415978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28575</xdr:rowOff>
    </xdr:from>
    <xdr:to>
      <xdr:col>6</xdr:col>
      <xdr:colOff>419100</xdr:colOff>
      <xdr:row>11</xdr:row>
      <xdr:rowOff>152400</xdr:rowOff>
    </xdr:to>
    <xdr:pic>
      <xdr:nvPicPr>
        <xdr:cNvPr id="1" name="Picture 1" descr="http://www.laas.go.th/ImagePage.aspx?smid=695B907A-9DDE-409A-8504-88CD141597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05050" y="2905125"/>
          <a:ext cx="1771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80" zoomScaleNormal="80" zoomScalePageLayoutView="0" workbookViewId="0" topLeftCell="A1">
      <selection activeCell="I13" sqref="I13"/>
    </sheetView>
  </sheetViews>
  <sheetFormatPr defaultColWidth="9.140625" defaultRowHeight="12.75"/>
  <sheetData>
    <row r="1" spans="1:8" ht="38.25">
      <c r="A1" s="338" t="s">
        <v>341</v>
      </c>
      <c r="B1" s="339"/>
      <c r="C1" s="339"/>
      <c r="D1" s="339"/>
      <c r="E1" s="339"/>
      <c r="F1" s="339"/>
      <c r="G1" s="339"/>
      <c r="H1" s="339"/>
    </row>
    <row r="2" spans="1:8" ht="38.25">
      <c r="A2" s="338" t="s">
        <v>342</v>
      </c>
      <c r="B2" s="339"/>
      <c r="C2" s="339"/>
      <c r="D2" s="339"/>
      <c r="E2" s="339"/>
      <c r="F2" s="339"/>
      <c r="G2" s="339"/>
      <c r="H2" s="339"/>
    </row>
    <row r="3" ht="45.75">
      <c r="A3" s="335"/>
    </row>
    <row r="4" ht="45.75">
      <c r="A4" s="335"/>
    </row>
    <row r="6" ht="45.75">
      <c r="A6" s="335"/>
    </row>
    <row r="7" spans="5:6" ht="30">
      <c r="E7" s="337"/>
      <c r="F7" s="337"/>
    </row>
    <row r="8" spans="5:6" ht="30">
      <c r="E8" s="337"/>
      <c r="F8" s="337"/>
    </row>
    <row r="9" ht="19.5">
      <c r="A9" s="336"/>
    </row>
    <row r="10" ht="23.25">
      <c r="A10" s="334"/>
    </row>
    <row r="28" spans="1:8" ht="38.25">
      <c r="A28" s="340" t="s">
        <v>343</v>
      </c>
      <c r="B28" s="339"/>
      <c r="C28" s="339"/>
      <c r="D28" s="339"/>
      <c r="E28" s="339"/>
      <c r="F28" s="339"/>
      <c r="G28" s="339"/>
      <c r="H28" s="339"/>
    </row>
    <row r="29" spans="1:8" ht="38.25">
      <c r="A29" s="340" t="s">
        <v>344</v>
      </c>
      <c r="B29" s="339"/>
      <c r="C29" s="339"/>
      <c r="D29" s="339"/>
      <c r="E29" s="339"/>
      <c r="F29" s="339"/>
      <c r="G29" s="339"/>
      <c r="H29" s="339"/>
    </row>
  </sheetData>
  <sheetProtection/>
  <printOptions/>
  <pageMargins left="0.85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SheetLayoutView="115" workbookViewId="0" topLeftCell="A22">
      <selection activeCell="Q14" sqref="Q14"/>
    </sheetView>
  </sheetViews>
  <sheetFormatPr defaultColWidth="9.140625" defaultRowHeight="12.75"/>
  <cols>
    <col min="1" max="1" width="5.00390625" style="78" customWidth="1"/>
    <col min="2" max="2" width="48.28125" style="78" customWidth="1"/>
    <col min="3" max="8" width="15.140625" style="78" customWidth="1"/>
    <col min="9" max="9" width="16.57421875" style="78" hidden="1" customWidth="1"/>
    <col min="10" max="11" width="16.28125" style="78" hidden="1" customWidth="1"/>
    <col min="12" max="12" width="17.8515625" style="78" hidden="1" customWidth="1"/>
    <col min="13" max="13" width="16.28125" style="78" hidden="1" customWidth="1"/>
    <col min="14" max="14" width="0" style="78" hidden="1" customWidth="1"/>
    <col min="15" max="16384" width="9.140625" style="78" customWidth="1"/>
  </cols>
  <sheetData>
    <row r="1" spans="1:8" ht="28.5" customHeight="1">
      <c r="A1" s="321" t="str">
        <f>'หมายเหตุ 9 -10'!A1:G1</f>
        <v>องค์การบริหารส่วนตำบลหินโคน</v>
      </c>
      <c r="B1" s="321"/>
      <c r="C1" s="321"/>
      <c r="D1" s="321"/>
      <c r="E1" s="321"/>
      <c r="F1" s="321"/>
      <c r="G1" s="321"/>
      <c r="H1" s="321"/>
    </row>
    <row r="2" spans="1:8" ht="26.25" customHeight="1">
      <c r="A2" s="321" t="s">
        <v>35</v>
      </c>
      <c r="B2" s="321"/>
      <c r="C2" s="321"/>
      <c r="D2" s="321"/>
      <c r="E2" s="321"/>
      <c r="F2" s="321"/>
      <c r="G2" s="321"/>
      <c r="H2" s="321"/>
    </row>
    <row r="3" spans="1:8" ht="26.25" customHeight="1">
      <c r="A3" s="321" t="s">
        <v>299</v>
      </c>
      <c r="B3" s="321"/>
      <c r="C3" s="321"/>
      <c r="D3" s="321"/>
      <c r="E3" s="321"/>
      <c r="F3" s="321"/>
      <c r="G3" s="321"/>
      <c r="H3" s="321"/>
    </row>
    <row r="4" spans="1:8" ht="26.25" customHeight="1">
      <c r="A4" s="79" t="s">
        <v>129</v>
      </c>
      <c r="B4" s="64"/>
      <c r="C4" s="64"/>
      <c r="D4" s="64"/>
      <c r="E4" s="64"/>
      <c r="F4" s="64"/>
      <c r="G4" s="80"/>
      <c r="H4" s="80"/>
    </row>
    <row r="5" spans="1:14" ht="30" customHeight="1">
      <c r="A5" s="81"/>
      <c r="C5" s="82"/>
      <c r="D5" s="165">
        <v>2562</v>
      </c>
      <c r="E5" s="164"/>
      <c r="F5" s="163"/>
      <c r="G5" s="165">
        <v>2561</v>
      </c>
      <c r="H5" s="83"/>
      <c r="I5" s="80"/>
      <c r="J5" s="80"/>
      <c r="K5" s="80"/>
      <c r="L5" s="80"/>
      <c r="M5" s="80"/>
      <c r="N5" s="80"/>
    </row>
    <row r="6" spans="1:14" ht="21">
      <c r="A6" s="84" t="s">
        <v>144</v>
      </c>
      <c r="B6" s="85"/>
      <c r="C6" s="86"/>
      <c r="D6" s="87"/>
      <c r="E6" s="88">
        <v>21084109.27</v>
      </c>
      <c r="F6" s="86"/>
      <c r="G6" s="87"/>
      <c r="H6" s="88">
        <v>19182349.23</v>
      </c>
      <c r="J6" s="89"/>
      <c r="L6" s="89">
        <v>38171222.11</v>
      </c>
      <c r="M6" s="80"/>
      <c r="N6" s="80"/>
    </row>
    <row r="7" spans="1:14" ht="21">
      <c r="A7" s="90"/>
      <c r="B7" s="91" t="s">
        <v>9</v>
      </c>
      <c r="C7" s="92">
        <v>10038093.14</v>
      </c>
      <c r="D7" s="93"/>
      <c r="E7" s="94"/>
      <c r="F7" s="92">
        <v>7279518.46</v>
      </c>
      <c r="G7" s="93"/>
      <c r="H7" s="94"/>
      <c r="J7" s="89">
        <v>7538560.17</v>
      </c>
      <c r="K7" s="89"/>
      <c r="L7" s="80"/>
      <c r="M7" s="80"/>
      <c r="N7" s="80"/>
    </row>
    <row r="8" spans="1:14" ht="21">
      <c r="A8" s="95"/>
      <c r="B8" s="5" t="s">
        <v>338</v>
      </c>
      <c r="C8" s="96"/>
      <c r="D8" s="93"/>
      <c r="E8" s="94"/>
      <c r="F8" s="96"/>
      <c r="G8" s="93"/>
      <c r="H8" s="94"/>
      <c r="J8" s="89"/>
      <c r="K8" s="89"/>
      <c r="L8" s="80"/>
      <c r="M8" s="80"/>
      <c r="N8" s="80"/>
    </row>
    <row r="9" spans="1:14" ht="21">
      <c r="A9" s="95"/>
      <c r="B9" s="91" t="s">
        <v>42</v>
      </c>
      <c r="C9" s="98">
        <v>-1505713.97</v>
      </c>
      <c r="D9" s="93"/>
      <c r="E9" s="94"/>
      <c r="F9" s="98">
        <v>-1819879.62</v>
      </c>
      <c r="G9" s="93"/>
      <c r="H9" s="94"/>
      <c r="J9" s="89"/>
      <c r="K9" s="89"/>
      <c r="L9" s="80"/>
      <c r="M9" s="80"/>
      <c r="N9" s="80"/>
    </row>
    <row r="10" spans="1:14" ht="21">
      <c r="A10" s="90" t="s">
        <v>11</v>
      </c>
      <c r="B10" s="91" t="s">
        <v>12</v>
      </c>
      <c r="C10" s="99"/>
      <c r="D10" s="93">
        <f>+C7+C9</f>
        <v>8532379.17</v>
      </c>
      <c r="E10" s="94"/>
      <c r="F10" s="99"/>
      <c r="G10" s="93">
        <f>+F7+F9</f>
        <v>5459638.84</v>
      </c>
      <c r="H10" s="94"/>
      <c r="J10" s="89"/>
      <c r="K10" s="89">
        <f>J7+J8</f>
        <v>7538560.17</v>
      </c>
      <c r="L10" s="80"/>
      <c r="M10" s="80"/>
      <c r="N10" s="80"/>
    </row>
    <row r="11" spans="1:14" ht="21">
      <c r="A11" s="90"/>
      <c r="B11" s="91" t="s">
        <v>193</v>
      </c>
      <c r="C11" s="99"/>
      <c r="D11" s="93"/>
      <c r="E11" s="94"/>
      <c r="F11" s="99"/>
      <c r="G11" s="93">
        <v>0.01</v>
      </c>
      <c r="H11" s="94"/>
      <c r="J11" s="89"/>
      <c r="K11" s="89"/>
      <c r="L11" s="80"/>
      <c r="M11" s="80"/>
      <c r="N11" s="80"/>
    </row>
    <row r="12" spans="1:14" ht="21">
      <c r="A12" s="97"/>
      <c r="B12" s="91" t="s">
        <v>13</v>
      </c>
      <c r="C12" s="99"/>
      <c r="D12" s="93">
        <v>866786.03</v>
      </c>
      <c r="E12" s="94"/>
      <c r="F12" s="99"/>
      <c r="G12" s="93">
        <v>404812.19</v>
      </c>
      <c r="H12" s="94"/>
      <c r="J12" s="89">
        <v>113629.06</v>
      </c>
      <c r="K12" s="89"/>
      <c r="L12" s="80"/>
      <c r="M12" s="80"/>
      <c r="N12" s="80"/>
    </row>
    <row r="13" spans="1:14" ht="21">
      <c r="A13" s="97"/>
      <c r="B13" s="91" t="s">
        <v>8</v>
      </c>
      <c r="C13" s="99"/>
      <c r="D13" s="93">
        <v>55224</v>
      </c>
      <c r="E13" s="94"/>
      <c r="F13" s="99"/>
      <c r="G13" s="93">
        <v>309</v>
      </c>
      <c r="H13" s="94"/>
      <c r="J13" s="89">
        <v>1407000</v>
      </c>
      <c r="K13" s="89"/>
      <c r="L13" s="80"/>
      <c r="M13" s="80"/>
      <c r="N13" s="80"/>
    </row>
    <row r="14" spans="1:12" ht="21">
      <c r="A14" s="90" t="s">
        <v>10</v>
      </c>
      <c r="B14" s="91" t="s">
        <v>14</v>
      </c>
      <c r="C14" s="100"/>
      <c r="D14" s="101">
        <v>-4846000</v>
      </c>
      <c r="E14" s="102">
        <f>SUM(D10:D15)</f>
        <v>4577670.469999999</v>
      </c>
      <c r="F14" s="100"/>
      <c r="G14" s="101">
        <v>-3963000</v>
      </c>
      <c r="H14" s="102">
        <f>SUM(G10:G14)</f>
        <v>1901760.04</v>
      </c>
      <c r="J14" s="103"/>
      <c r="K14" s="103">
        <v>0</v>
      </c>
      <c r="L14" s="104">
        <f>SUM(K10:K14)</f>
        <v>7538560.17</v>
      </c>
    </row>
    <row r="15" spans="1:12" ht="21">
      <c r="A15" s="90"/>
      <c r="B15" s="91" t="s">
        <v>193</v>
      </c>
      <c r="C15" s="100"/>
      <c r="D15" s="101">
        <v>-30718.73</v>
      </c>
      <c r="E15" s="102"/>
      <c r="F15" s="100"/>
      <c r="G15" s="101"/>
      <c r="H15" s="102"/>
      <c r="J15" s="103"/>
      <c r="K15" s="103"/>
      <c r="L15" s="104"/>
    </row>
    <row r="16" spans="1:13" ht="21">
      <c r="A16" s="105" t="s">
        <v>145</v>
      </c>
      <c r="B16" s="106"/>
      <c r="C16" s="107"/>
      <c r="D16" s="108"/>
      <c r="E16" s="109">
        <f>E6+E14</f>
        <v>25661779.74</v>
      </c>
      <c r="F16" s="107"/>
      <c r="G16" s="108"/>
      <c r="H16" s="109">
        <f>H6+H14</f>
        <v>21084109.27</v>
      </c>
      <c r="J16" s="103"/>
      <c r="L16" s="103">
        <f>SUM(L6:L14)</f>
        <v>45709782.28</v>
      </c>
      <c r="M16" s="104">
        <f>H16-L16</f>
        <v>-24625673.01</v>
      </c>
    </row>
    <row r="17" spans="6:10" ht="21">
      <c r="F17" s="93"/>
      <c r="G17" s="110"/>
      <c r="H17" s="93"/>
      <c r="I17" s="103"/>
      <c r="J17" s="103"/>
    </row>
    <row r="18" spans="1:10" ht="21">
      <c r="A18" s="8" t="s">
        <v>267</v>
      </c>
      <c r="E18" s="192">
        <v>2562</v>
      </c>
      <c r="F18" s="193"/>
      <c r="G18" s="193"/>
      <c r="H18" s="192">
        <v>2561</v>
      </c>
      <c r="I18" s="103"/>
      <c r="J18" s="103"/>
    </row>
    <row r="19" spans="5:10" ht="21.75" thickBot="1">
      <c r="E19" s="194">
        <f>E16</f>
        <v>25661779.74</v>
      </c>
      <c r="F19" s="104"/>
      <c r="G19" s="104"/>
      <c r="H19" s="194">
        <f>H16</f>
        <v>21084109.27</v>
      </c>
      <c r="I19" s="103"/>
      <c r="J19" s="103"/>
    </row>
    <row r="20" spans="5:10" ht="21.75" thickTop="1">
      <c r="E20" s="195"/>
      <c r="F20" s="104"/>
      <c r="G20" s="104"/>
      <c r="H20" s="195"/>
      <c r="I20" s="103"/>
      <c r="J20" s="103"/>
    </row>
    <row r="21" spans="1:10" ht="21">
      <c r="A21" s="55"/>
      <c r="B21" s="55"/>
      <c r="C21" s="57"/>
      <c r="D21" s="159"/>
      <c r="E21" s="160" t="s">
        <v>300</v>
      </c>
      <c r="F21" s="161"/>
      <c r="H21" s="160" t="s">
        <v>66</v>
      </c>
      <c r="I21" s="103"/>
      <c r="J21" s="103"/>
    </row>
    <row r="22" spans="1:10" ht="21">
      <c r="A22" s="55" t="s">
        <v>134</v>
      </c>
      <c r="B22" s="55"/>
      <c r="C22" s="57"/>
      <c r="D22" s="57"/>
      <c r="E22" s="57">
        <v>3513000</v>
      </c>
      <c r="F22" s="57"/>
      <c r="G22" s="2"/>
      <c r="H22" s="57">
        <v>1429000</v>
      </c>
      <c r="I22" s="103"/>
      <c r="J22" s="103"/>
    </row>
    <row r="23" spans="1:10" ht="21">
      <c r="A23" s="162" t="s">
        <v>135</v>
      </c>
      <c r="B23" s="55"/>
      <c r="C23" s="57"/>
      <c r="D23" s="57"/>
      <c r="E23" s="57"/>
      <c r="F23" s="57"/>
      <c r="G23" s="57"/>
      <c r="H23" s="57"/>
      <c r="I23" s="103"/>
      <c r="J23" s="103"/>
    </row>
    <row r="24" spans="8:10" ht="21">
      <c r="H24" s="93"/>
      <c r="I24" s="103"/>
      <c r="J24" s="103"/>
    </row>
    <row r="25" spans="8:10" ht="21">
      <c r="H25" s="93"/>
      <c r="I25" s="103"/>
      <c r="J25" s="103"/>
    </row>
    <row r="26" spans="8:10" ht="21">
      <c r="H26" s="93"/>
      <c r="I26" s="103"/>
      <c r="J26" s="103"/>
    </row>
    <row r="27" spans="8:10" ht="21">
      <c r="H27" s="93"/>
      <c r="I27" s="103"/>
      <c r="J27" s="103"/>
    </row>
    <row r="28" spans="8:10" ht="21">
      <c r="H28" s="93"/>
      <c r="I28" s="103"/>
      <c r="J28" s="103"/>
    </row>
    <row r="29" spans="8:10" ht="21">
      <c r="H29" s="93"/>
      <c r="I29" s="103"/>
      <c r="J29" s="103"/>
    </row>
    <row r="30" spans="8:10" ht="21">
      <c r="H30" s="93"/>
      <c r="I30" s="103"/>
      <c r="J30" s="103"/>
    </row>
    <row r="31" spans="8:10" ht="21">
      <c r="H31" s="93"/>
      <c r="I31" s="103"/>
      <c r="J31" s="103"/>
    </row>
    <row r="36" spans="1:4" ht="21">
      <c r="A36" s="111"/>
      <c r="B36" s="111"/>
      <c r="C36" s="111"/>
      <c r="D36" s="111"/>
    </row>
  </sheetData>
  <sheetProtection/>
  <mergeCells count="3">
    <mergeCell ref="A1:H1"/>
    <mergeCell ref="A2:H2"/>
    <mergeCell ref="A3:H3"/>
  </mergeCells>
  <printOptions/>
  <pageMargins left="0.7874015748031497" right="0.2362204724409449" top="0.5118110236220472" bottom="0.5118110236220472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85" zoomScaleSheetLayoutView="85" zoomScalePageLayoutView="0" workbookViewId="0" topLeftCell="A4">
      <selection activeCell="H19" sqref="H19"/>
    </sheetView>
  </sheetViews>
  <sheetFormatPr defaultColWidth="9.140625" defaultRowHeight="12.75"/>
  <cols>
    <col min="1" max="1" width="19.421875" style="120" customWidth="1"/>
    <col min="2" max="2" width="23.57421875" style="120" customWidth="1"/>
    <col min="3" max="3" width="62.7109375" style="120" customWidth="1"/>
    <col min="4" max="4" width="14.57421875" style="121" customWidth="1"/>
    <col min="5" max="6" width="14.421875" style="121" customWidth="1"/>
    <col min="7" max="7" width="11.7109375" style="121" customWidth="1"/>
    <col min="8" max="8" width="14.57421875" style="121" customWidth="1"/>
    <col min="9" max="16384" width="9.140625" style="120" customWidth="1"/>
  </cols>
  <sheetData>
    <row r="1" spans="1:11" s="208" customFormat="1" ht="25.5" customHeight="1">
      <c r="A1" s="327" t="str">
        <f>+'11สะสม'!A1:H1</f>
        <v>องค์การบริหารส่วนตำบลหินโคน</v>
      </c>
      <c r="B1" s="327"/>
      <c r="C1" s="327"/>
      <c r="D1" s="327"/>
      <c r="E1" s="327"/>
      <c r="F1" s="327"/>
      <c r="G1" s="327"/>
      <c r="H1" s="327"/>
      <c r="I1" s="207"/>
      <c r="J1" s="207"/>
      <c r="K1" s="207"/>
    </row>
    <row r="2" spans="1:11" s="208" customFormat="1" ht="25.5" customHeight="1">
      <c r="A2" s="327" t="s">
        <v>93</v>
      </c>
      <c r="B2" s="327"/>
      <c r="C2" s="327"/>
      <c r="D2" s="327"/>
      <c r="E2" s="327"/>
      <c r="F2" s="327"/>
      <c r="G2" s="327"/>
      <c r="H2" s="327"/>
      <c r="I2" s="207"/>
      <c r="J2" s="207"/>
      <c r="K2" s="207"/>
    </row>
    <row r="3" spans="1:11" s="208" customFormat="1" ht="25.5" customHeight="1">
      <c r="A3" s="328" t="s">
        <v>302</v>
      </c>
      <c r="B3" s="328"/>
      <c r="C3" s="328"/>
      <c r="D3" s="328"/>
      <c r="E3" s="328"/>
      <c r="F3" s="328"/>
      <c r="G3" s="328"/>
      <c r="H3" s="328"/>
      <c r="I3" s="209"/>
      <c r="J3" s="209"/>
      <c r="K3" s="209"/>
    </row>
    <row r="4" spans="1:11" s="117" customFormat="1" ht="26.25" customHeight="1">
      <c r="A4" s="210" t="s">
        <v>133</v>
      </c>
      <c r="B4" s="211"/>
      <c r="C4" s="34"/>
      <c r="D4" s="212"/>
      <c r="E4" s="213"/>
      <c r="F4" s="212"/>
      <c r="G4" s="212"/>
      <c r="H4" s="213"/>
      <c r="I4" s="119"/>
      <c r="J4" s="119"/>
      <c r="K4" s="118"/>
    </row>
    <row r="5" spans="1:8" ht="26.25" customHeight="1">
      <c r="A5" s="8" t="s">
        <v>298</v>
      </c>
      <c r="B5" s="2"/>
      <c r="C5" s="2"/>
      <c r="D5" s="16"/>
      <c r="E5" s="16"/>
      <c r="F5" s="16"/>
      <c r="G5" s="16"/>
      <c r="H5" s="16"/>
    </row>
    <row r="6" spans="1:8" ht="27" customHeight="1">
      <c r="A6" s="329" t="s">
        <v>40</v>
      </c>
      <c r="B6" s="329" t="s">
        <v>36</v>
      </c>
      <c r="C6" s="329" t="s">
        <v>41</v>
      </c>
      <c r="D6" s="183" t="s">
        <v>130</v>
      </c>
      <c r="E6" s="322" t="s">
        <v>94</v>
      </c>
      <c r="F6" s="322" t="s">
        <v>95</v>
      </c>
      <c r="G6" s="322" t="s">
        <v>20</v>
      </c>
      <c r="H6" s="322" t="s">
        <v>96</v>
      </c>
    </row>
    <row r="7" spans="1:8" ht="27" customHeight="1">
      <c r="A7" s="330"/>
      <c r="B7" s="330"/>
      <c r="C7" s="330"/>
      <c r="D7" s="214" t="s">
        <v>131</v>
      </c>
      <c r="E7" s="323"/>
      <c r="F7" s="323"/>
      <c r="G7" s="323"/>
      <c r="H7" s="323"/>
    </row>
    <row r="8" spans="1:8" ht="25.5" customHeight="1">
      <c r="A8" s="215" t="s">
        <v>25</v>
      </c>
      <c r="B8" s="215" t="s">
        <v>70</v>
      </c>
      <c r="C8" s="215" t="s">
        <v>207</v>
      </c>
      <c r="D8" s="216">
        <v>388000</v>
      </c>
      <c r="E8" s="216">
        <v>380000</v>
      </c>
      <c r="F8" s="216">
        <v>380000</v>
      </c>
      <c r="G8" s="216"/>
      <c r="H8" s="216"/>
    </row>
    <row r="9" spans="1:8" ht="25.5" customHeight="1">
      <c r="A9" s="215" t="s">
        <v>25</v>
      </c>
      <c r="B9" s="215" t="s">
        <v>70</v>
      </c>
      <c r="C9" s="215" t="s">
        <v>196</v>
      </c>
      <c r="D9" s="216">
        <v>170000</v>
      </c>
      <c r="E9" s="216">
        <v>170000</v>
      </c>
      <c r="F9" s="216">
        <v>170000</v>
      </c>
      <c r="G9" s="216"/>
      <c r="H9" s="216"/>
    </row>
    <row r="10" spans="1:8" ht="25.5" customHeight="1">
      <c r="A10" s="215" t="s">
        <v>25</v>
      </c>
      <c r="B10" s="215" t="s">
        <v>70</v>
      </c>
      <c r="C10" s="215" t="s">
        <v>197</v>
      </c>
      <c r="D10" s="216">
        <v>421000</v>
      </c>
      <c r="E10" s="216">
        <v>421000</v>
      </c>
      <c r="F10" s="216">
        <v>421000</v>
      </c>
      <c r="G10" s="216"/>
      <c r="H10" s="216"/>
    </row>
    <row r="11" spans="1:8" ht="25.5" customHeight="1">
      <c r="A11" s="215" t="s">
        <v>25</v>
      </c>
      <c r="B11" s="215" t="s">
        <v>70</v>
      </c>
      <c r="C11" s="215" t="s">
        <v>198</v>
      </c>
      <c r="D11" s="216">
        <v>237000</v>
      </c>
      <c r="E11" s="216">
        <v>237000</v>
      </c>
      <c r="F11" s="216">
        <v>237000</v>
      </c>
      <c r="G11" s="216"/>
      <c r="H11" s="216"/>
    </row>
    <row r="12" spans="1:8" ht="25.5" customHeight="1">
      <c r="A12" s="215" t="s">
        <v>25</v>
      </c>
      <c r="B12" s="215" t="s">
        <v>70</v>
      </c>
      <c r="C12" s="215" t="s">
        <v>199</v>
      </c>
      <c r="D12" s="216">
        <v>429000</v>
      </c>
      <c r="E12" s="216">
        <v>418000</v>
      </c>
      <c r="F12" s="216">
        <v>418000</v>
      </c>
      <c r="G12" s="216"/>
      <c r="H12" s="216"/>
    </row>
    <row r="13" spans="1:8" ht="25.5" customHeight="1">
      <c r="A13" s="215" t="s">
        <v>25</v>
      </c>
      <c r="B13" s="215" t="s">
        <v>70</v>
      </c>
      <c r="C13" s="215" t="s">
        <v>200</v>
      </c>
      <c r="D13" s="216">
        <v>429000</v>
      </c>
      <c r="E13" s="216"/>
      <c r="F13" s="216"/>
      <c r="G13" s="216"/>
      <c r="H13" s="216">
        <v>429000</v>
      </c>
    </row>
    <row r="14" spans="1:8" ht="25.5" customHeight="1">
      <c r="A14" s="215" t="s">
        <v>25</v>
      </c>
      <c r="B14" s="215" t="s">
        <v>70</v>
      </c>
      <c r="C14" s="215" t="s">
        <v>208</v>
      </c>
      <c r="D14" s="216">
        <v>388000</v>
      </c>
      <c r="E14" s="216">
        <v>387000</v>
      </c>
      <c r="F14" s="216">
        <v>387000</v>
      </c>
      <c r="G14" s="216"/>
      <c r="H14" s="216"/>
    </row>
    <row r="15" spans="1:8" ht="25.5" customHeight="1">
      <c r="A15" s="215" t="s">
        <v>25</v>
      </c>
      <c r="B15" s="215" t="s">
        <v>70</v>
      </c>
      <c r="C15" s="215" t="s">
        <v>194</v>
      </c>
      <c r="D15" s="216">
        <v>388000</v>
      </c>
      <c r="E15" s="216">
        <v>387000</v>
      </c>
      <c r="F15" s="216">
        <v>387000</v>
      </c>
      <c r="G15" s="216"/>
      <c r="H15" s="216"/>
    </row>
    <row r="16" spans="1:8" ht="25.5" customHeight="1">
      <c r="A16" s="215" t="s">
        <v>25</v>
      </c>
      <c r="B16" s="215" t="s">
        <v>70</v>
      </c>
      <c r="C16" s="215" t="s">
        <v>201</v>
      </c>
      <c r="D16" s="216">
        <v>388000</v>
      </c>
      <c r="E16" s="216">
        <v>388000</v>
      </c>
      <c r="F16" s="216">
        <v>388000</v>
      </c>
      <c r="G16" s="216"/>
      <c r="H16" s="216"/>
    </row>
    <row r="17" spans="1:8" ht="25.5" customHeight="1">
      <c r="A17" s="215" t="s">
        <v>25</v>
      </c>
      <c r="B17" s="215" t="s">
        <v>70</v>
      </c>
      <c r="C17" s="215" t="s">
        <v>303</v>
      </c>
      <c r="D17" s="216">
        <v>490000</v>
      </c>
      <c r="E17" s="216">
        <v>488000</v>
      </c>
      <c r="F17" s="216">
        <v>488000</v>
      </c>
      <c r="G17" s="216"/>
      <c r="H17" s="216"/>
    </row>
    <row r="18" spans="1:8" ht="25.5" customHeight="1">
      <c r="A18" s="215" t="s">
        <v>25</v>
      </c>
      <c r="B18" s="215" t="s">
        <v>70</v>
      </c>
      <c r="C18" s="215" t="s">
        <v>202</v>
      </c>
      <c r="D18" s="216">
        <v>71000</v>
      </c>
      <c r="E18" s="216"/>
      <c r="F18" s="216"/>
      <c r="G18" s="216"/>
      <c r="H18" s="216">
        <v>71000</v>
      </c>
    </row>
    <row r="19" spans="1:8" ht="25.5" customHeight="1">
      <c r="A19" s="215" t="s">
        <v>25</v>
      </c>
      <c r="B19" s="215" t="s">
        <v>70</v>
      </c>
      <c r="C19" s="215" t="s">
        <v>304</v>
      </c>
      <c r="D19" s="216">
        <v>67000</v>
      </c>
      <c r="E19" s="216">
        <v>67000</v>
      </c>
      <c r="F19" s="216">
        <v>67000</v>
      </c>
      <c r="G19" s="216"/>
      <c r="H19" s="216"/>
    </row>
    <row r="20" spans="1:8" ht="25.5" customHeight="1">
      <c r="A20" s="215" t="s">
        <v>25</v>
      </c>
      <c r="B20" s="215" t="s">
        <v>70</v>
      </c>
      <c r="C20" s="215" t="s">
        <v>203</v>
      </c>
      <c r="D20" s="216">
        <v>310000</v>
      </c>
      <c r="E20" s="216"/>
      <c r="F20" s="216"/>
      <c r="G20" s="216"/>
      <c r="H20" s="216">
        <v>310000</v>
      </c>
    </row>
    <row r="21" spans="1:8" ht="25.5" customHeight="1">
      <c r="A21" s="215" t="s">
        <v>25</v>
      </c>
      <c r="B21" s="215" t="s">
        <v>70</v>
      </c>
      <c r="C21" s="257" t="s">
        <v>305</v>
      </c>
      <c r="D21" s="216">
        <v>200000</v>
      </c>
      <c r="E21" s="216"/>
      <c r="F21" s="216"/>
      <c r="G21" s="216"/>
      <c r="H21" s="216">
        <v>200000</v>
      </c>
    </row>
    <row r="22" spans="1:8" ht="25.5" customHeight="1">
      <c r="A22" s="215" t="s">
        <v>25</v>
      </c>
      <c r="B22" s="215" t="s">
        <v>70</v>
      </c>
      <c r="C22" s="215" t="s">
        <v>306</v>
      </c>
      <c r="D22" s="216">
        <v>144000</v>
      </c>
      <c r="E22" s="216">
        <v>143000</v>
      </c>
      <c r="F22" s="216">
        <v>143000</v>
      </c>
      <c r="G22" s="216"/>
      <c r="H22" s="216"/>
    </row>
    <row r="23" spans="1:8" ht="25.5" customHeight="1">
      <c r="A23" s="215" t="s">
        <v>25</v>
      </c>
      <c r="B23" s="215" t="s">
        <v>70</v>
      </c>
      <c r="C23" s="215" t="s">
        <v>307</v>
      </c>
      <c r="D23" s="216">
        <v>2400000</v>
      </c>
      <c r="E23" s="216"/>
      <c r="F23" s="216"/>
      <c r="G23" s="216"/>
      <c r="H23" s="216">
        <v>2400000</v>
      </c>
    </row>
    <row r="24" spans="1:8" ht="25.5" customHeight="1">
      <c r="A24" s="215" t="s">
        <v>25</v>
      </c>
      <c r="B24" s="215" t="s">
        <v>70</v>
      </c>
      <c r="C24" s="215" t="s">
        <v>308</v>
      </c>
      <c r="D24" s="216">
        <v>103000</v>
      </c>
      <c r="E24" s="216"/>
      <c r="F24" s="216"/>
      <c r="G24" s="216"/>
      <c r="H24" s="216">
        <v>103000</v>
      </c>
    </row>
    <row r="25" spans="1:8" ht="29.25" customHeight="1">
      <c r="A25" s="284" t="s">
        <v>7</v>
      </c>
      <c r="B25" s="331"/>
      <c r="C25" s="285"/>
      <c r="D25" s="217">
        <f>SUM(D8:D24)</f>
        <v>7023000</v>
      </c>
      <c r="E25" s="217">
        <f>SUM(E8:E24)</f>
        <v>3486000</v>
      </c>
      <c r="F25" s="217">
        <f>SUM(F8:F24)</f>
        <v>3486000</v>
      </c>
      <c r="G25" s="217">
        <f>SUM(G8:G24)</f>
        <v>0</v>
      </c>
      <c r="H25" s="217">
        <f>SUM(H8:H24)</f>
        <v>3513000</v>
      </c>
    </row>
    <row r="26" spans="1:8" ht="29.25" customHeight="1">
      <c r="A26" s="210" t="s">
        <v>335</v>
      </c>
      <c r="B26" s="211"/>
      <c r="C26" s="9"/>
      <c r="D26" s="218"/>
      <c r="E26" s="218"/>
      <c r="F26" s="218"/>
      <c r="G26" s="218"/>
      <c r="H26" s="218"/>
    </row>
    <row r="27" spans="1:8" ht="29.25" customHeight="1">
      <c r="A27" s="8" t="s">
        <v>68</v>
      </c>
      <c r="B27" s="211"/>
      <c r="C27" s="9"/>
      <c r="D27" s="218"/>
      <c r="E27" s="218"/>
      <c r="F27" s="218"/>
      <c r="G27" s="218"/>
      <c r="H27" s="218"/>
    </row>
    <row r="28" spans="1:8" ht="24" customHeight="1">
      <c r="A28" s="329" t="s">
        <v>40</v>
      </c>
      <c r="B28" s="329" t="s">
        <v>36</v>
      </c>
      <c r="C28" s="329" t="s">
        <v>41</v>
      </c>
      <c r="D28" s="183" t="s">
        <v>130</v>
      </c>
      <c r="E28" s="322" t="s">
        <v>94</v>
      </c>
      <c r="F28" s="322" t="s">
        <v>95</v>
      </c>
      <c r="G28" s="322" t="s">
        <v>20</v>
      </c>
      <c r="H28" s="322" t="s">
        <v>96</v>
      </c>
    </row>
    <row r="29" spans="1:8" ht="24" customHeight="1">
      <c r="A29" s="330"/>
      <c r="B29" s="330"/>
      <c r="C29" s="330"/>
      <c r="D29" s="214" t="s">
        <v>131</v>
      </c>
      <c r="E29" s="323"/>
      <c r="F29" s="323"/>
      <c r="G29" s="323"/>
      <c r="H29" s="323"/>
    </row>
    <row r="30" spans="1:8" ht="24" customHeight="1">
      <c r="A30" s="215" t="s">
        <v>25</v>
      </c>
      <c r="B30" s="215" t="s">
        <v>70</v>
      </c>
      <c r="C30" s="215" t="s">
        <v>309</v>
      </c>
      <c r="D30" s="216">
        <v>109000</v>
      </c>
      <c r="E30" s="214"/>
      <c r="F30" s="214"/>
      <c r="G30" s="214"/>
      <c r="H30" s="258">
        <v>109000</v>
      </c>
    </row>
    <row r="31" spans="1:8" ht="25.5" customHeight="1">
      <c r="A31" s="215" t="s">
        <v>25</v>
      </c>
      <c r="B31" s="215" t="s">
        <v>70</v>
      </c>
      <c r="C31" s="215" t="s">
        <v>195</v>
      </c>
      <c r="D31" s="216">
        <v>121000</v>
      </c>
      <c r="E31" s="216">
        <v>120000</v>
      </c>
      <c r="F31" s="216">
        <v>120000</v>
      </c>
      <c r="G31" s="216"/>
      <c r="H31" s="216"/>
    </row>
    <row r="32" spans="1:8" ht="25.5" customHeight="1">
      <c r="A32" s="215" t="s">
        <v>25</v>
      </c>
      <c r="B32" s="215" t="s">
        <v>70</v>
      </c>
      <c r="C32" s="215" t="s">
        <v>198</v>
      </c>
      <c r="D32" s="216">
        <v>123000</v>
      </c>
      <c r="E32" s="216">
        <v>122000</v>
      </c>
      <c r="F32" s="216">
        <v>122000</v>
      </c>
      <c r="G32" s="216"/>
      <c r="H32" s="216"/>
    </row>
    <row r="33" spans="1:8" ht="25.5" customHeight="1">
      <c r="A33" s="215" t="s">
        <v>25</v>
      </c>
      <c r="B33" s="215" t="s">
        <v>70</v>
      </c>
      <c r="C33" s="215" t="s">
        <v>200</v>
      </c>
      <c r="D33" s="216">
        <v>1082000</v>
      </c>
      <c r="E33" s="216"/>
      <c r="F33" s="216"/>
      <c r="G33" s="216"/>
      <c r="H33" s="216">
        <v>1082000</v>
      </c>
    </row>
    <row r="34" spans="1:8" ht="25.5" customHeight="1">
      <c r="A34" s="215" t="s">
        <v>25</v>
      </c>
      <c r="B34" s="215" t="s">
        <v>70</v>
      </c>
      <c r="C34" s="215" t="s">
        <v>202</v>
      </c>
      <c r="D34" s="216">
        <v>376000</v>
      </c>
      <c r="E34" s="216">
        <v>375000</v>
      </c>
      <c r="F34" s="216">
        <v>375000</v>
      </c>
      <c r="G34" s="216"/>
      <c r="H34" s="216"/>
    </row>
    <row r="35" spans="1:8" ht="25.5" customHeight="1">
      <c r="A35" s="215" t="s">
        <v>25</v>
      </c>
      <c r="B35" s="215" t="s">
        <v>70</v>
      </c>
      <c r="C35" s="215" t="s">
        <v>203</v>
      </c>
      <c r="D35" s="216">
        <v>238000</v>
      </c>
      <c r="E35" s="216"/>
      <c r="F35" s="216"/>
      <c r="G35" s="216"/>
      <c r="H35" s="216">
        <v>238000</v>
      </c>
    </row>
    <row r="36" spans="1:8" ht="25.5" customHeight="1">
      <c r="A36" s="215" t="s">
        <v>25</v>
      </c>
      <c r="B36" s="215" t="s">
        <v>70</v>
      </c>
      <c r="C36" s="215" t="s">
        <v>204</v>
      </c>
      <c r="D36" s="216">
        <v>238000</v>
      </c>
      <c r="E36" s="216">
        <v>218000</v>
      </c>
      <c r="F36" s="216">
        <v>218000</v>
      </c>
      <c r="G36" s="216"/>
      <c r="H36" s="216"/>
    </row>
    <row r="37" spans="1:8" ht="25.5" customHeight="1">
      <c r="A37" s="215" t="s">
        <v>25</v>
      </c>
      <c r="B37" s="215" t="s">
        <v>70</v>
      </c>
      <c r="C37" s="215" t="s">
        <v>205</v>
      </c>
      <c r="D37" s="216">
        <v>411000</v>
      </c>
      <c r="E37" s="216">
        <v>410000</v>
      </c>
      <c r="F37" s="216">
        <v>410000</v>
      </c>
      <c r="G37" s="216"/>
      <c r="H37" s="216"/>
    </row>
    <row r="38" spans="1:8" ht="25.5" customHeight="1">
      <c r="A38" s="215" t="s">
        <v>25</v>
      </c>
      <c r="B38" s="215" t="s">
        <v>70</v>
      </c>
      <c r="C38" s="215" t="s">
        <v>206</v>
      </c>
      <c r="D38" s="216">
        <v>116000</v>
      </c>
      <c r="E38" s="216">
        <v>115000</v>
      </c>
      <c r="F38" s="216">
        <v>115000</v>
      </c>
      <c r="G38" s="216"/>
      <c r="H38" s="216"/>
    </row>
    <row r="39" spans="1:8" ht="29.25" customHeight="1">
      <c r="A39" s="302" t="s">
        <v>7</v>
      </c>
      <c r="B39" s="324"/>
      <c r="C39" s="303"/>
      <c r="D39" s="26">
        <f>SUM(D30:D38)</f>
        <v>2814000</v>
      </c>
      <c r="E39" s="26">
        <f>SUM(E31:E38)</f>
        <v>1360000</v>
      </c>
      <c r="F39" s="26">
        <f>SUM(F31:F38)</f>
        <v>1360000</v>
      </c>
      <c r="G39" s="26">
        <f>SUM(G31:G38)</f>
        <v>0</v>
      </c>
      <c r="H39" s="26">
        <f>SUM(H30:H38)</f>
        <v>1429000</v>
      </c>
    </row>
    <row r="40" spans="1:8" ht="21">
      <c r="A40" s="9"/>
      <c r="B40" s="9"/>
      <c r="C40" s="9"/>
      <c r="D40" s="218"/>
      <c r="E40" s="218"/>
      <c r="F40" s="218"/>
      <c r="G40" s="218"/>
      <c r="H40" s="218"/>
    </row>
    <row r="41" spans="1:8" ht="21">
      <c r="A41" s="219"/>
      <c r="B41" s="219"/>
      <c r="C41" s="219"/>
      <c r="D41" s="220"/>
      <c r="E41" s="220"/>
      <c r="F41" s="220"/>
      <c r="G41" s="220"/>
      <c r="H41" s="220"/>
    </row>
    <row r="43" spans="1:8" ht="23.25">
      <c r="A43" s="177"/>
      <c r="B43" s="10"/>
      <c r="C43" s="10"/>
      <c r="D43" s="3"/>
      <c r="E43" s="3"/>
      <c r="F43" s="3"/>
      <c r="G43" s="3"/>
      <c r="H43" s="3"/>
    </row>
    <row r="44" spans="1:8" ht="21">
      <c r="A44" s="325"/>
      <c r="B44" s="325"/>
      <c r="C44" s="325"/>
      <c r="D44" s="178"/>
      <c r="E44" s="326"/>
      <c r="F44" s="326"/>
      <c r="G44" s="326"/>
      <c r="H44" s="326"/>
    </row>
    <row r="45" spans="1:8" ht="21">
      <c r="A45" s="325"/>
      <c r="B45" s="325"/>
      <c r="C45" s="325"/>
      <c r="D45" s="178"/>
      <c r="E45" s="326"/>
      <c r="F45" s="326"/>
      <c r="G45" s="326"/>
      <c r="H45" s="326"/>
    </row>
    <row r="46" spans="1:8" ht="21">
      <c r="A46" s="179"/>
      <c r="B46" s="179"/>
      <c r="C46" s="179"/>
      <c r="D46" s="178"/>
      <c r="E46" s="180"/>
      <c r="F46" s="180"/>
      <c r="G46" s="180"/>
      <c r="H46" s="180"/>
    </row>
    <row r="47" spans="1:8" ht="21">
      <c r="A47" s="179"/>
      <c r="B47" s="179"/>
      <c r="C47" s="179"/>
      <c r="D47" s="178"/>
      <c r="E47" s="180"/>
      <c r="F47" s="180"/>
      <c r="G47" s="180"/>
      <c r="H47" s="180"/>
    </row>
    <row r="48" spans="1:8" ht="21">
      <c r="A48" s="179"/>
      <c r="B48" s="179"/>
      <c r="C48" s="179"/>
      <c r="D48" s="178"/>
      <c r="E48" s="180"/>
      <c r="F48" s="180"/>
      <c r="G48" s="180"/>
      <c r="H48" s="180"/>
    </row>
    <row r="49" spans="1:8" ht="21">
      <c r="A49" s="179"/>
      <c r="B49" s="179"/>
      <c r="C49" s="179"/>
      <c r="D49" s="178"/>
      <c r="E49" s="180"/>
      <c r="F49" s="180"/>
      <c r="G49" s="180"/>
      <c r="H49" s="180"/>
    </row>
    <row r="50" spans="1:8" ht="21">
      <c r="A50" s="179"/>
      <c r="B50" s="179"/>
      <c r="C50" s="179"/>
      <c r="D50" s="178"/>
      <c r="E50" s="180"/>
      <c r="F50" s="180"/>
      <c r="G50" s="180"/>
      <c r="H50" s="180"/>
    </row>
    <row r="51" spans="1:8" ht="21">
      <c r="A51" s="179"/>
      <c r="B51" s="179"/>
      <c r="C51" s="179"/>
      <c r="D51" s="178"/>
      <c r="E51" s="180"/>
      <c r="F51" s="180"/>
      <c r="G51" s="180"/>
      <c r="H51" s="180"/>
    </row>
    <row r="52" spans="1:8" ht="21">
      <c r="A52" s="179"/>
      <c r="B52" s="179"/>
      <c r="C52" s="179"/>
      <c r="D52" s="178"/>
      <c r="E52" s="180"/>
      <c r="F52" s="180"/>
      <c r="G52" s="180"/>
      <c r="H52" s="180"/>
    </row>
    <row r="53" spans="1:8" ht="21">
      <c r="A53" s="181"/>
      <c r="B53" s="181"/>
      <c r="C53" s="181"/>
      <c r="D53" s="182"/>
      <c r="E53" s="182"/>
      <c r="F53" s="182"/>
      <c r="G53" s="182"/>
      <c r="H53" s="182"/>
    </row>
    <row r="54" spans="1:8" ht="21">
      <c r="A54" s="181"/>
      <c r="B54" s="181"/>
      <c r="C54" s="181"/>
      <c r="D54" s="182"/>
      <c r="E54" s="182"/>
      <c r="F54" s="182"/>
      <c r="G54" s="182"/>
      <c r="H54" s="182"/>
    </row>
    <row r="55" spans="1:8" ht="21">
      <c r="A55" s="181"/>
      <c r="B55" s="181"/>
      <c r="C55" s="181"/>
      <c r="D55" s="182"/>
      <c r="E55" s="182"/>
      <c r="F55" s="182"/>
      <c r="G55" s="182"/>
      <c r="H55" s="182"/>
    </row>
    <row r="56" spans="1:8" ht="21">
      <c r="A56" s="181"/>
      <c r="B56" s="181"/>
      <c r="C56" s="181"/>
      <c r="D56" s="182"/>
      <c r="E56" s="182"/>
      <c r="F56" s="182"/>
      <c r="G56" s="182"/>
      <c r="H56" s="182"/>
    </row>
    <row r="57" spans="1:8" ht="21">
      <c r="A57" s="181"/>
      <c r="B57" s="181"/>
      <c r="C57" s="181"/>
      <c r="D57" s="182"/>
      <c r="E57" s="182"/>
      <c r="F57" s="182"/>
      <c r="G57" s="182"/>
      <c r="H57" s="182"/>
    </row>
    <row r="58" spans="1:8" ht="21">
      <c r="A58" s="181"/>
      <c r="B58" s="181"/>
      <c r="C58" s="181"/>
      <c r="D58" s="182"/>
      <c r="E58" s="182"/>
      <c r="F58" s="182"/>
      <c r="G58" s="182"/>
      <c r="H58" s="182"/>
    </row>
    <row r="59" spans="1:8" ht="21">
      <c r="A59" s="181"/>
      <c r="B59" s="181"/>
      <c r="C59" s="181"/>
      <c r="D59" s="182"/>
      <c r="E59" s="182"/>
      <c r="F59" s="182"/>
      <c r="G59" s="182"/>
      <c r="H59" s="182"/>
    </row>
    <row r="60" spans="1:8" ht="21">
      <c r="A60" s="181"/>
      <c r="B60" s="181"/>
      <c r="C60" s="181"/>
      <c r="D60" s="182"/>
      <c r="E60" s="182"/>
      <c r="F60" s="182"/>
      <c r="G60" s="182"/>
      <c r="H60" s="182"/>
    </row>
    <row r="61" spans="1:8" ht="21">
      <c r="A61" s="181"/>
      <c r="B61" s="181"/>
      <c r="C61" s="181"/>
      <c r="D61" s="182"/>
      <c r="E61" s="182"/>
      <c r="F61" s="182"/>
      <c r="G61" s="182"/>
      <c r="H61" s="182"/>
    </row>
    <row r="62" spans="1:8" ht="21">
      <c r="A62" s="181"/>
      <c r="B62" s="181"/>
      <c r="C62" s="181"/>
      <c r="D62" s="182"/>
      <c r="E62" s="182"/>
      <c r="F62" s="182"/>
      <c r="G62" s="182"/>
      <c r="H62" s="182"/>
    </row>
    <row r="63" spans="1:8" ht="21">
      <c r="A63" s="181"/>
      <c r="B63" s="181"/>
      <c r="C63" s="181"/>
      <c r="D63" s="182"/>
      <c r="E63" s="182"/>
      <c r="F63" s="182"/>
      <c r="G63" s="182"/>
      <c r="H63" s="182"/>
    </row>
  </sheetData>
  <sheetProtection/>
  <mergeCells count="26">
    <mergeCell ref="A25:C25"/>
    <mergeCell ref="A28:A29"/>
    <mergeCell ref="B28:B29"/>
    <mergeCell ref="C28:C29"/>
    <mergeCell ref="E28:E29"/>
    <mergeCell ref="F28:F29"/>
    <mergeCell ref="A1:H1"/>
    <mergeCell ref="A2:H2"/>
    <mergeCell ref="A3:H3"/>
    <mergeCell ref="A6:A7"/>
    <mergeCell ref="B6:B7"/>
    <mergeCell ref="C6:C7"/>
    <mergeCell ref="E6:E7"/>
    <mergeCell ref="F6:F7"/>
    <mergeCell ref="G6:G7"/>
    <mergeCell ref="H6:H7"/>
    <mergeCell ref="G28:G29"/>
    <mergeCell ref="H28:H29"/>
    <mergeCell ref="A39:C39"/>
    <mergeCell ref="A44:A45"/>
    <mergeCell ref="B44:B45"/>
    <mergeCell ref="C44:C45"/>
    <mergeCell ref="E44:E45"/>
    <mergeCell ref="F44:F45"/>
    <mergeCell ref="G44:G45"/>
    <mergeCell ref="H44:H4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view="pageBreakPreview" zoomScaleSheetLayoutView="100" zoomScalePageLayoutView="0" workbookViewId="0" topLeftCell="A31">
      <selection activeCell="C44" sqref="C44:C45"/>
    </sheetView>
  </sheetViews>
  <sheetFormatPr defaultColWidth="9.140625" defaultRowHeight="12.75"/>
  <cols>
    <col min="1" max="1" width="19.421875" style="120" customWidth="1"/>
    <col min="2" max="2" width="23.57421875" style="120" customWidth="1"/>
    <col min="3" max="3" width="62.7109375" style="120" customWidth="1"/>
    <col min="4" max="4" width="14.57421875" style="121" customWidth="1"/>
    <col min="5" max="6" width="14.421875" style="121" customWidth="1"/>
    <col min="7" max="7" width="11.7109375" style="121" customWidth="1"/>
    <col min="8" max="8" width="14.57421875" style="121" customWidth="1"/>
    <col min="9" max="16384" width="9.140625" style="120" customWidth="1"/>
  </cols>
  <sheetData>
    <row r="1" spans="1:11" s="208" customFormat="1" ht="25.5" customHeight="1">
      <c r="A1" s="327" t="str">
        <f>+'11สะสม'!A1:H1</f>
        <v>องค์การบริหารส่วนตำบลหินโคน</v>
      </c>
      <c r="B1" s="327"/>
      <c r="C1" s="327"/>
      <c r="D1" s="327"/>
      <c r="E1" s="327"/>
      <c r="F1" s="327"/>
      <c r="G1" s="327"/>
      <c r="H1" s="327"/>
      <c r="I1" s="207"/>
      <c r="J1" s="207"/>
      <c r="K1" s="207"/>
    </row>
    <row r="2" spans="1:11" s="208" customFormat="1" ht="25.5" customHeight="1">
      <c r="A2" s="327" t="s">
        <v>93</v>
      </c>
      <c r="B2" s="327"/>
      <c r="C2" s="327"/>
      <c r="D2" s="327"/>
      <c r="E2" s="327"/>
      <c r="F2" s="327"/>
      <c r="G2" s="327"/>
      <c r="H2" s="327"/>
      <c r="I2" s="207"/>
      <c r="J2" s="207"/>
      <c r="K2" s="207"/>
    </row>
    <row r="3" spans="1:11" s="208" customFormat="1" ht="25.5" customHeight="1">
      <c r="A3" s="328" t="s">
        <v>302</v>
      </c>
      <c r="B3" s="328"/>
      <c r="C3" s="328"/>
      <c r="D3" s="328"/>
      <c r="E3" s="328"/>
      <c r="F3" s="328"/>
      <c r="G3" s="328"/>
      <c r="H3" s="328"/>
      <c r="I3" s="209"/>
      <c r="J3" s="209"/>
      <c r="K3" s="209"/>
    </row>
    <row r="4" spans="1:11" s="117" customFormat="1" ht="26.25" customHeight="1">
      <c r="A4" s="210" t="s">
        <v>133</v>
      </c>
      <c r="B4" s="211"/>
      <c r="C4" s="34"/>
      <c r="D4" s="212"/>
      <c r="E4" s="213"/>
      <c r="F4" s="212"/>
      <c r="G4" s="212"/>
      <c r="H4" s="213"/>
      <c r="I4" s="119"/>
      <c r="J4" s="119"/>
      <c r="K4" s="118"/>
    </row>
    <row r="5" spans="1:8" ht="26.25" customHeight="1">
      <c r="A5" s="8" t="s">
        <v>298</v>
      </c>
      <c r="B5" s="2"/>
      <c r="C5" s="2"/>
      <c r="D5" s="16"/>
      <c r="E5" s="16"/>
      <c r="F5" s="16"/>
      <c r="G5" s="16"/>
      <c r="H5" s="16"/>
    </row>
    <row r="6" spans="1:8" ht="27" customHeight="1">
      <c r="A6" s="329" t="s">
        <v>40</v>
      </c>
      <c r="B6" s="329" t="s">
        <v>36</v>
      </c>
      <c r="C6" s="329" t="s">
        <v>41</v>
      </c>
      <c r="D6" s="183" t="s">
        <v>130</v>
      </c>
      <c r="E6" s="322" t="s">
        <v>94</v>
      </c>
      <c r="F6" s="322" t="s">
        <v>95</v>
      </c>
      <c r="G6" s="322" t="s">
        <v>20</v>
      </c>
      <c r="H6" s="322" t="s">
        <v>96</v>
      </c>
    </row>
    <row r="7" spans="1:8" ht="27" customHeight="1">
      <c r="A7" s="330"/>
      <c r="B7" s="330"/>
      <c r="C7" s="330"/>
      <c r="D7" s="214" t="s">
        <v>131</v>
      </c>
      <c r="E7" s="323"/>
      <c r="F7" s="323"/>
      <c r="G7" s="323"/>
      <c r="H7" s="323"/>
    </row>
    <row r="8" spans="1:8" ht="25.5" customHeight="1">
      <c r="A8" s="215" t="s">
        <v>25</v>
      </c>
      <c r="B8" s="215" t="s">
        <v>70</v>
      </c>
      <c r="C8" s="215" t="s">
        <v>207</v>
      </c>
      <c r="D8" s="216">
        <v>388000</v>
      </c>
      <c r="E8" s="216">
        <v>380000</v>
      </c>
      <c r="F8" s="216">
        <v>380000</v>
      </c>
      <c r="G8" s="216"/>
      <c r="H8" s="216"/>
    </row>
    <row r="9" spans="1:8" ht="25.5" customHeight="1">
      <c r="A9" s="215" t="s">
        <v>25</v>
      </c>
      <c r="B9" s="215" t="s">
        <v>70</v>
      </c>
      <c r="C9" s="215" t="s">
        <v>196</v>
      </c>
      <c r="D9" s="216">
        <v>170000</v>
      </c>
      <c r="E9" s="216">
        <v>170000</v>
      </c>
      <c r="F9" s="216">
        <v>170000</v>
      </c>
      <c r="G9" s="216"/>
      <c r="H9" s="216"/>
    </row>
    <row r="10" spans="1:8" ht="25.5" customHeight="1">
      <c r="A10" s="215" t="s">
        <v>25</v>
      </c>
      <c r="B10" s="215" t="s">
        <v>70</v>
      </c>
      <c r="C10" s="215" t="s">
        <v>197</v>
      </c>
      <c r="D10" s="216">
        <v>421000</v>
      </c>
      <c r="E10" s="216">
        <v>421000</v>
      </c>
      <c r="F10" s="216">
        <v>421000</v>
      </c>
      <c r="G10" s="216"/>
      <c r="H10" s="216"/>
    </row>
    <row r="11" spans="1:8" ht="25.5" customHeight="1">
      <c r="A11" s="215" t="s">
        <v>25</v>
      </c>
      <c r="B11" s="215" t="s">
        <v>70</v>
      </c>
      <c r="C11" s="215" t="s">
        <v>198</v>
      </c>
      <c r="D11" s="216">
        <v>237000</v>
      </c>
      <c r="E11" s="216">
        <v>237000</v>
      </c>
      <c r="F11" s="216">
        <v>237000</v>
      </c>
      <c r="G11" s="216"/>
      <c r="H11" s="216"/>
    </row>
    <row r="12" spans="1:8" ht="25.5" customHeight="1">
      <c r="A12" s="215" t="s">
        <v>25</v>
      </c>
      <c r="B12" s="215" t="s">
        <v>70</v>
      </c>
      <c r="C12" s="215" t="s">
        <v>199</v>
      </c>
      <c r="D12" s="216">
        <v>429000</v>
      </c>
      <c r="E12" s="216">
        <v>418000</v>
      </c>
      <c r="F12" s="216">
        <v>418000</v>
      </c>
      <c r="G12" s="216"/>
      <c r="H12" s="216"/>
    </row>
    <row r="13" spans="1:8" ht="25.5" customHeight="1">
      <c r="A13" s="215" t="s">
        <v>25</v>
      </c>
      <c r="B13" s="215" t="s">
        <v>70</v>
      </c>
      <c r="C13" s="215" t="s">
        <v>200</v>
      </c>
      <c r="D13" s="216">
        <v>429000</v>
      </c>
      <c r="E13" s="216"/>
      <c r="F13" s="216"/>
      <c r="G13" s="216"/>
      <c r="H13" s="216">
        <v>429000</v>
      </c>
    </row>
    <row r="14" spans="1:8" ht="25.5" customHeight="1">
      <c r="A14" s="215" t="s">
        <v>25</v>
      </c>
      <c r="B14" s="215" t="s">
        <v>70</v>
      </c>
      <c r="C14" s="215" t="s">
        <v>208</v>
      </c>
      <c r="D14" s="216">
        <v>388000</v>
      </c>
      <c r="E14" s="216">
        <v>387000</v>
      </c>
      <c r="F14" s="216">
        <v>387000</v>
      </c>
      <c r="G14" s="216"/>
      <c r="H14" s="216"/>
    </row>
    <row r="15" spans="1:8" ht="25.5" customHeight="1">
      <c r="A15" s="215" t="s">
        <v>25</v>
      </c>
      <c r="B15" s="215" t="s">
        <v>70</v>
      </c>
      <c r="C15" s="215" t="s">
        <v>194</v>
      </c>
      <c r="D15" s="216">
        <v>388000</v>
      </c>
      <c r="E15" s="216">
        <v>387000</v>
      </c>
      <c r="F15" s="216">
        <v>387000</v>
      </c>
      <c r="G15" s="216"/>
      <c r="H15" s="216"/>
    </row>
    <row r="16" spans="1:8" ht="25.5" customHeight="1">
      <c r="A16" s="215" t="s">
        <v>25</v>
      </c>
      <c r="B16" s="215" t="s">
        <v>70</v>
      </c>
      <c r="C16" s="215" t="s">
        <v>201</v>
      </c>
      <c r="D16" s="216">
        <v>388000</v>
      </c>
      <c r="E16" s="216">
        <v>388000</v>
      </c>
      <c r="F16" s="216">
        <v>388000</v>
      </c>
      <c r="G16" s="216"/>
      <c r="H16" s="216"/>
    </row>
    <row r="17" spans="1:8" ht="25.5" customHeight="1">
      <c r="A17" s="215" t="s">
        <v>25</v>
      </c>
      <c r="B17" s="215" t="s">
        <v>70</v>
      </c>
      <c r="C17" s="215" t="s">
        <v>303</v>
      </c>
      <c r="D17" s="216">
        <v>490000</v>
      </c>
      <c r="E17" s="216">
        <v>488000</v>
      </c>
      <c r="F17" s="216">
        <v>488000</v>
      </c>
      <c r="G17" s="216"/>
      <c r="H17" s="216"/>
    </row>
    <row r="18" spans="1:8" ht="25.5" customHeight="1">
      <c r="A18" s="215" t="s">
        <v>25</v>
      </c>
      <c r="B18" s="215" t="s">
        <v>70</v>
      </c>
      <c r="C18" s="215" t="s">
        <v>202</v>
      </c>
      <c r="D18" s="216">
        <v>71000</v>
      </c>
      <c r="E18" s="216"/>
      <c r="F18" s="216"/>
      <c r="G18" s="216"/>
      <c r="H18" s="216">
        <v>71000</v>
      </c>
    </row>
    <row r="19" spans="1:8" ht="25.5" customHeight="1">
      <c r="A19" s="215" t="s">
        <v>25</v>
      </c>
      <c r="B19" s="215" t="s">
        <v>70</v>
      </c>
      <c r="C19" s="215" t="s">
        <v>304</v>
      </c>
      <c r="D19" s="216">
        <v>67000</v>
      </c>
      <c r="E19" s="216">
        <v>67000</v>
      </c>
      <c r="F19" s="216">
        <v>67000</v>
      </c>
      <c r="G19" s="216"/>
      <c r="H19" s="216"/>
    </row>
    <row r="20" spans="1:8" ht="25.5" customHeight="1">
      <c r="A20" s="215" t="s">
        <v>25</v>
      </c>
      <c r="B20" s="215" t="s">
        <v>70</v>
      </c>
      <c r="C20" s="215" t="s">
        <v>203</v>
      </c>
      <c r="D20" s="216">
        <v>310000</v>
      </c>
      <c r="E20" s="216"/>
      <c r="F20" s="216"/>
      <c r="G20" s="216"/>
      <c r="H20" s="216">
        <v>310000</v>
      </c>
    </row>
    <row r="21" spans="1:8" ht="25.5" customHeight="1">
      <c r="A21" s="215" t="s">
        <v>25</v>
      </c>
      <c r="B21" s="215" t="s">
        <v>70</v>
      </c>
      <c r="C21" s="257" t="s">
        <v>305</v>
      </c>
      <c r="D21" s="216">
        <v>200000</v>
      </c>
      <c r="E21" s="216"/>
      <c r="F21" s="216"/>
      <c r="G21" s="216"/>
      <c r="H21" s="216">
        <v>200000</v>
      </c>
    </row>
    <row r="22" spans="1:8" ht="25.5" customHeight="1">
      <c r="A22" s="215" t="s">
        <v>25</v>
      </c>
      <c r="B22" s="215" t="s">
        <v>70</v>
      </c>
      <c r="C22" s="215" t="s">
        <v>306</v>
      </c>
      <c r="D22" s="216">
        <v>144000</v>
      </c>
      <c r="E22" s="216">
        <v>143000</v>
      </c>
      <c r="F22" s="216">
        <v>143000</v>
      </c>
      <c r="G22" s="216"/>
      <c r="H22" s="216"/>
    </row>
    <row r="23" spans="1:8" ht="25.5" customHeight="1">
      <c r="A23" s="215" t="s">
        <v>25</v>
      </c>
      <c r="B23" s="215" t="s">
        <v>70</v>
      </c>
      <c r="C23" s="215" t="s">
        <v>307</v>
      </c>
      <c r="D23" s="216">
        <v>2400000</v>
      </c>
      <c r="E23" s="216"/>
      <c r="F23" s="216"/>
      <c r="G23" s="216"/>
      <c r="H23" s="216">
        <v>2400000</v>
      </c>
    </row>
    <row r="24" spans="1:8" ht="25.5" customHeight="1">
      <c r="A24" s="215" t="s">
        <v>25</v>
      </c>
      <c r="B24" s="215" t="s">
        <v>70</v>
      </c>
      <c r="C24" s="215" t="s">
        <v>308</v>
      </c>
      <c r="D24" s="216">
        <v>103000</v>
      </c>
      <c r="E24" s="216"/>
      <c r="F24" s="216"/>
      <c r="G24" s="216"/>
      <c r="H24" s="216">
        <v>103000</v>
      </c>
    </row>
    <row r="25" spans="1:8" ht="29.25" customHeight="1">
      <c r="A25" s="284" t="s">
        <v>7</v>
      </c>
      <c r="B25" s="331"/>
      <c r="C25" s="285"/>
      <c r="D25" s="217">
        <f>SUM(D8:D24)</f>
        <v>7023000</v>
      </c>
      <c r="E25" s="217">
        <f>SUM(E8:E24)</f>
        <v>3486000</v>
      </c>
      <c r="F25" s="217">
        <f>SUM(F8:F24)</f>
        <v>3486000</v>
      </c>
      <c r="G25" s="217">
        <f>SUM(G8:G24)</f>
        <v>0</v>
      </c>
      <c r="H25" s="217">
        <f>SUM(H8:H24)</f>
        <v>3513000</v>
      </c>
    </row>
    <row r="26" spans="1:8" ht="29.25" customHeight="1">
      <c r="A26" s="210" t="s">
        <v>335</v>
      </c>
      <c r="B26" s="211"/>
      <c r="C26" s="272"/>
      <c r="D26" s="273"/>
      <c r="E26" s="273"/>
      <c r="F26" s="273"/>
      <c r="G26" s="273"/>
      <c r="H26" s="273"/>
    </row>
    <row r="27" spans="1:8" ht="29.25" customHeight="1">
      <c r="A27" s="8" t="s">
        <v>68</v>
      </c>
      <c r="B27" s="211"/>
      <c r="C27" s="274"/>
      <c r="D27" s="271"/>
      <c r="E27" s="271"/>
      <c r="F27" s="271"/>
      <c r="G27" s="271"/>
      <c r="H27" s="271"/>
    </row>
    <row r="28" spans="1:8" ht="24" customHeight="1">
      <c r="A28" s="329" t="s">
        <v>40</v>
      </c>
      <c r="B28" s="329" t="s">
        <v>36</v>
      </c>
      <c r="C28" s="329" t="s">
        <v>41</v>
      </c>
      <c r="D28" s="183" t="s">
        <v>130</v>
      </c>
      <c r="E28" s="322" t="s">
        <v>94</v>
      </c>
      <c r="F28" s="322" t="s">
        <v>95</v>
      </c>
      <c r="G28" s="322" t="s">
        <v>20</v>
      </c>
      <c r="H28" s="322" t="s">
        <v>96</v>
      </c>
    </row>
    <row r="29" spans="1:8" ht="24" customHeight="1">
      <c r="A29" s="330"/>
      <c r="B29" s="330"/>
      <c r="C29" s="330"/>
      <c r="D29" s="214" t="s">
        <v>131</v>
      </c>
      <c r="E29" s="323"/>
      <c r="F29" s="323"/>
      <c r="G29" s="323"/>
      <c r="H29" s="323"/>
    </row>
    <row r="30" spans="1:8" ht="24" customHeight="1">
      <c r="A30" s="215" t="s">
        <v>25</v>
      </c>
      <c r="B30" s="215" t="s">
        <v>70</v>
      </c>
      <c r="C30" s="215" t="s">
        <v>309</v>
      </c>
      <c r="D30" s="216">
        <v>109000</v>
      </c>
      <c r="E30" s="214"/>
      <c r="F30" s="214"/>
      <c r="G30" s="214"/>
      <c r="H30" s="258">
        <v>109000</v>
      </c>
    </row>
    <row r="31" spans="1:8" ht="25.5" customHeight="1">
      <c r="A31" s="215" t="s">
        <v>25</v>
      </c>
      <c r="B31" s="215" t="s">
        <v>70</v>
      </c>
      <c r="C31" s="215" t="s">
        <v>195</v>
      </c>
      <c r="D31" s="216">
        <v>121000</v>
      </c>
      <c r="E31" s="216">
        <v>120000</v>
      </c>
      <c r="F31" s="216">
        <v>120000</v>
      </c>
      <c r="G31" s="216"/>
      <c r="H31" s="216"/>
    </row>
    <row r="32" spans="1:8" ht="25.5" customHeight="1">
      <c r="A32" s="215" t="s">
        <v>25</v>
      </c>
      <c r="B32" s="215" t="s">
        <v>70</v>
      </c>
      <c r="C32" s="215" t="s">
        <v>198</v>
      </c>
      <c r="D32" s="216">
        <v>123000</v>
      </c>
      <c r="E32" s="216">
        <v>122000</v>
      </c>
      <c r="F32" s="216">
        <v>122000</v>
      </c>
      <c r="G32" s="216"/>
      <c r="H32" s="216"/>
    </row>
    <row r="33" spans="1:8" ht="25.5" customHeight="1">
      <c r="A33" s="215" t="s">
        <v>25</v>
      </c>
      <c r="B33" s="215" t="s">
        <v>70</v>
      </c>
      <c r="C33" s="215" t="s">
        <v>200</v>
      </c>
      <c r="D33" s="216">
        <v>1082000</v>
      </c>
      <c r="E33" s="216"/>
      <c r="F33" s="216"/>
      <c r="G33" s="216"/>
      <c r="H33" s="216">
        <v>1082000</v>
      </c>
    </row>
    <row r="34" spans="1:8" ht="25.5" customHeight="1">
      <c r="A34" s="215" t="s">
        <v>25</v>
      </c>
      <c r="B34" s="215" t="s">
        <v>70</v>
      </c>
      <c r="C34" s="215" t="s">
        <v>202</v>
      </c>
      <c r="D34" s="216">
        <v>376000</v>
      </c>
      <c r="E34" s="216">
        <v>375000</v>
      </c>
      <c r="F34" s="216">
        <v>375000</v>
      </c>
      <c r="G34" s="216"/>
      <c r="H34" s="216"/>
    </row>
    <row r="35" spans="1:8" ht="25.5" customHeight="1">
      <c r="A35" s="215" t="s">
        <v>25</v>
      </c>
      <c r="B35" s="215" t="s">
        <v>70</v>
      </c>
      <c r="C35" s="215" t="s">
        <v>203</v>
      </c>
      <c r="D35" s="216">
        <v>238000</v>
      </c>
      <c r="E35" s="216"/>
      <c r="F35" s="216"/>
      <c r="G35" s="216"/>
      <c r="H35" s="216">
        <v>238000</v>
      </c>
    </row>
    <row r="36" spans="1:8" ht="25.5" customHeight="1">
      <c r="A36" s="215" t="s">
        <v>25</v>
      </c>
      <c r="B36" s="215" t="s">
        <v>70</v>
      </c>
      <c r="C36" s="215" t="s">
        <v>204</v>
      </c>
      <c r="D36" s="216">
        <v>238000</v>
      </c>
      <c r="E36" s="216">
        <v>218000</v>
      </c>
      <c r="F36" s="216">
        <v>218000</v>
      </c>
      <c r="G36" s="216"/>
      <c r="H36" s="216"/>
    </row>
    <row r="37" spans="1:8" ht="25.5" customHeight="1">
      <c r="A37" s="215" t="s">
        <v>25</v>
      </c>
      <c r="B37" s="215" t="s">
        <v>70</v>
      </c>
      <c r="C37" s="215" t="s">
        <v>205</v>
      </c>
      <c r="D37" s="216">
        <v>411000</v>
      </c>
      <c r="E37" s="216">
        <v>410000</v>
      </c>
      <c r="F37" s="216">
        <v>410000</v>
      </c>
      <c r="G37" s="216"/>
      <c r="H37" s="216"/>
    </row>
    <row r="38" spans="1:8" ht="25.5" customHeight="1">
      <c r="A38" s="215" t="s">
        <v>25</v>
      </c>
      <c r="B38" s="215" t="s">
        <v>70</v>
      </c>
      <c r="C38" s="215" t="s">
        <v>206</v>
      </c>
      <c r="D38" s="216">
        <v>116000</v>
      </c>
      <c r="E38" s="216">
        <v>115000</v>
      </c>
      <c r="F38" s="216">
        <v>115000</v>
      </c>
      <c r="G38" s="216"/>
      <c r="H38" s="216"/>
    </row>
    <row r="39" spans="1:8" ht="29.25" customHeight="1">
      <c r="A39" s="302" t="s">
        <v>7</v>
      </c>
      <c r="B39" s="324"/>
      <c r="C39" s="303"/>
      <c r="D39" s="26">
        <f>SUM(D30:D38)</f>
        <v>2814000</v>
      </c>
      <c r="E39" s="26">
        <f>SUM(E31:E38)</f>
        <v>1360000</v>
      </c>
      <c r="F39" s="26">
        <f>SUM(F31:F38)</f>
        <v>1360000</v>
      </c>
      <c r="G39" s="26">
        <f>SUM(G31:G38)</f>
        <v>0</v>
      </c>
      <c r="H39" s="26">
        <f>SUM(H30:H38)</f>
        <v>1429000</v>
      </c>
    </row>
    <row r="40" spans="1:8" ht="21">
      <c r="A40" s="9"/>
      <c r="B40" s="9"/>
      <c r="C40" s="9"/>
      <c r="D40" s="218"/>
      <c r="E40" s="218"/>
      <c r="F40" s="218"/>
      <c r="G40" s="218"/>
      <c r="H40" s="218"/>
    </row>
    <row r="41" spans="1:8" ht="21">
      <c r="A41" s="219"/>
      <c r="B41" s="219"/>
      <c r="C41" s="219"/>
      <c r="D41" s="220"/>
      <c r="E41" s="220"/>
      <c r="F41" s="220"/>
      <c r="G41" s="220"/>
      <c r="H41" s="220"/>
    </row>
    <row r="43" spans="1:8" ht="23.25">
      <c r="A43" s="177"/>
      <c r="B43" s="10"/>
      <c r="C43" s="10"/>
      <c r="D43" s="3"/>
      <c r="E43" s="3"/>
      <c r="F43" s="3"/>
      <c r="G43" s="3"/>
      <c r="H43" s="3"/>
    </row>
    <row r="44" spans="1:8" ht="21">
      <c r="A44" s="325"/>
      <c r="B44" s="325"/>
      <c r="C44" s="325"/>
      <c r="D44" s="178"/>
      <c r="E44" s="326"/>
      <c r="F44" s="326"/>
      <c r="G44" s="326"/>
      <c r="H44" s="326"/>
    </row>
    <row r="45" spans="1:8" ht="21">
      <c r="A45" s="325"/>
      <c r="B45" s="325"/>
      <c r="C45" s="325"/>
      <c r="D45" s="178"/>
      <c r="E45" s="326"/>
      <c r="F45" s="326"/>
      <c r="G45" s="326"/>
      <c r="H45" s="326"/>
    </row>
    <row r="46" spans="1:8" ht="21">
      <c r="A46" s="179"/>
      <c r="B46" s="179"/>
      <c r="C46" s="179"/>
      <c r="D46" s="178"/>
      <c r="E46" s="180"/>
      <c r="F46" s="180"/>
      <c r="G46" s="180"/>
      <c r="H46" s="180"/>
    </row>
    <row r="47" spans="1:8" ht="21">
      <c r="A47" s="179"/>
      <c r="B47" s="179"/>
      <c r="C47" s="179"/>
      <c r="D47" s="178"/>
      <c r="E47" s="180"/>
      <c r="F47" s="180"/>
      <c r="G47" s="180"/>
      <c r="H47" s="180"/>
    </row>
    <row r="48" spans="1:8" ht="21">
      <c r="A48" s="179"/>
      <c r="B48" s="179"/>
      <c r="C48" s="179"/>
      <c r="D48" s="178"/>
      <c r="E48" s="180"/>
      <c r="F48" s="180"/>
      <c r="G48" s="180"/>
      <c r="H48" s="180"/>
    </row>
    <row r="49" spans="1:8" ht="21">
      <c r="A49" s="179"/>
      <c r="B49" s="179"/>
      <c r="C49" s="179"/>
      <c r="D49" s="178"/>
      <c r="E49" s="180"/>
      <c r="F49" s="180"/>
      <c r="G49" s="180"/>
      <c r="H49" s="180"/>
    </row>
    <row r="50" spans="1:8" ht="21">
      <c r="A50" s="179"/>
      <c r="B50" s="179"/>
      <c r="C50" s="179"/>
      <c r="D50" s="178"/>
      <c r="E50" s="180"/>
      <c r="F50" s="180"/>
      <c r="G50" s="180"/>
      <c r="H50" s="180"/>
    </row>
    <row r="51" spans="1:8" ht="21">
      <c r="A51" s="179"/>
      <c r="B51" s="179"/>
      <c r="C51" s="179"/>
      <c r="D51" s="178"/>
      <c r="E51" s="180"/>
      <c r="F51" s="180"/>
      <c r="G51" s="180"/>
      <c r="H51" s="180"/>
    </row>
    <row r="52" spans="1:8" ht="21">
      <c r="A52" s="179"/>
      <c r="B52" s="179"/>
      <c r="C52" s="179"/>
      <c r="D52" s="178"/>
      <c r="E52" s="180"/>
      <c r="F52" s="180"/>
      <c r="G52" s="180"/>
      <c r="H52" s="180"/>
    </row>
    <row r="53" spans="1:8" ht="21">
      <c r="A53" s="181"/>
      <c r="B53" s="181"/>
      <c r="C53" s="181"/>
      <c r="D53" s="182"/>
      <c r="E53" s="182"/>
      <c r="F53" s="182"/>
      <c r="G53" s="182"/>
      <c r="H53" s="182"/>
    </row>
    <row r="54" spans="1:8" ht="21">
      <c r="A54" s="181"/>
      <c r="B54" s="181"/>
      <c r="C54" s="181"/>
      <c r="D54" s="182"/>
      <c r="E54" s="182"/>
      <c r="F54" s="182"/>
      <c r="G54" s="182"/>
      <c r="H54" s="182"/>
    </row>
    <row r="55" spans="1:8" ht="21">
      <c r="A55" s="181"/>
      <c r="B55" s="181"/>
      <c r="C55" s="181"/>
      <c r="D55" s="182"/>
      <c r="E55" s="182"/>
      <c r="F55" s="182"/>
      <c r="G55" s="182"/>
      <c r="H55" s="182"/>
    </row>
    <row r="56" spans="1:8" ht="21">
      <c r="A56" s="181"/>
      <c r="B56" s="181"/>
      <c r="C56" s="181"/>
      <c r="D56" s="182"/>
      <c r="E56" s="182"/>
      <c r="F56" s="182"/>
      <c r="G56" s="182"/>
      <c r="H56" s="182"/>
    </row>
    <row r="57" spans="1:8" ht="21">
      <c r="A57" s="181"/>
      <c r="B57" s="181"/>
      <c r="C57" s="181"/>
      <c r="D57" s="182"/>
      <c r="E57" s="182"/>
      <c r="F57" s="182"/>
      <c r="G57" s="182"/>
      <c r="H57" s="182"/>
    </row>
    <row r="58" spans="1:8" ht="21">
      <c r="A58" s="181"/>
      <c r="B58" s="181"/>
      <c r="C58" s="181"/>
      <c r="D58" s="182"/>
      <c r="E58" s="182"/>
      <c r="F58" s="182"/>
      <c r="G58" s="182"/>
      <c r="H58" s="182"/>
    </row>
    <row r="59" spans="1:8" ht="21">
      <c r="A59" s="181"/>
      <c r="B59" s="181"/>
      <c r="C59" s="181"/>
      <c r="D59" s="182"/>
      <c r="E59" s="182"/>
      <c r="F59" s="182"/>
      <c r="G59" s="182"/>
      <c r="H59" s="182"/>
    </row>
    <row r="60" spans="1:8" ht="21">
      <c r="A60" s="181"/>
      <c r="B60" s="181"/>
      <c r="C60" s="181"/>
      <c r="D60" s="182"/>
      <c r="E60" s="182"/>
      <c r="F60" s="182"/>
      <c r="G60" s="182"/>
      <c r="H60" s="182"/>
    </row>
    <row r="61" spans="1:8" ht="21">
      <c r="A61" s="181"/>
      <c r="B61" s="181"/>
      <c r="C61" s="181"/>
      <c r="D61" s="182"/>
      <c r="E61" s="182"/>
      <c r="F61" s="182"/>
      <c r="G61" s="182"/>
      <c r="H61" s="182"/>
    </row>
    <row r="62" spans="1:8" ht="21">
      <c r="A62" s="181"/>
      <c r="B62" s="181"/>
      <c r="C62" s="181"/>
      <c r="D62" s="182"/>
      <c r="E62" s="182"/>
      <c r="F62" s="182"/>
      <c r="G62" s="182"/>
      <c r="H62" s="182"/>
    </row>
    <row r="63" spans="1:8" ht="21">
      <c r="A63" s="181"/>
      <c r="B63" s="181"/>
      <c r="C63" s="181"/>
      <c r="D63" s="182"/>
      <c r="E63" s="182"/>
      <c r="F63" s="182"/>
      <c r="G63" s="182"/>
      <c r="H63" s="182"/>
    </row>
  </sheetData>
  <sheetProtection/>
  <mergeCells count="26">
    <mergeCell ref="F6:F7"/>
    <mergeCell ref="A44:A45"/>
    <mergeCell ref="A39:C39"/>
    <mergeCell ref="H28:H29"/>
    <mergeCell ref="G28:G29"/>
    <mergeCell ref="F28:F29"/>
    <mergeCell ref="E28:E29"/>
    <mergeCell ref="C28:C29"/>
    <mergeCell ref="H44:H45"/>
    <mergeCell ref="G44:G45"/>
    <mergeCell ref="A1:H1"/>
    <mergeCell ref="A2:H2"/>
    <mergeCell ref="A3:H3"/>
    <mergeCell ref="A25:C25"/>
    <mergeCell ref="G6:G7"/>
    <mergeCell ref="H6:H7"/>
    <mergeCell ref="A6:A7"/>
    <mergeCell ref="B6:B7"/>
    <mergeCell ref="C6:C7"/>
    <mergeCell ref="E6:E7"/>
    <mergeCell ref="B28:B29"/>
    <mergeCell ref="A28:A29"/>
    <mergeCell ref="F44:F45"/>
    <mergeCell ref="E44:E45"/>
    <mergeCell ref="C44:C45"/>
    <mergeCell ref="B44:B4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tabSelected="1" zoomScaleSheetLayoutView="70" zoomScalePageLayoutView="0" workbookViewId="0" topLeftCell="A2">
      <pane ySplit="3" topLeftCell="A25" activePane="bottomLeft" state="frozen"/>
      <selection pane="topLeft" activeCell="A2" sqref="A2"/>
      <selection pane="bottomLeft" activeCell="E29" sqref="E29"/>
    </sheetView>
  </sheetViews>
  <sheetFormatPr defaultColWidth="9.140625" defaultRowHeight="12.75"/>
  <cols>
    <col min="1" max="1" width="35.8515625" style="219" customWidth="1"/>
    <col min="2" max="3" width="16.57421875" style="249" customWidth="1"/>
    <col min="4" max="4" width="12.8515625" style="249" bestFit="1" customWidth="1"/>
    <col min="5" max="5" width="16.28125" style="249" customWidth="1"/>
    <col min="6" max="6" width="16.421875" style="249" customWidth="1"/>
    <col min="7" max="7" width="15.7109375" style="249" customWidth="1"/>
    <col min="8" max="8" width="16.28125" style="249" customWidth="1"/>
    <col min="9" max="9" width="14.421875" style="249" customWidth="1"/>
    <col min="10" max="11" width="12.421875" style="249" customWidth="1"/>
    <col min="12" max="12" width="15.57421875" style="249" customWidth="1"/>
    <col min="13" max="13" width="14.8515625" style="249" customWidth="1"/>
    <col min="14" max="15" width="15.00390625" style="249" customWidth="1"/>
    <col min="16" max="16" width="16.28125" style="249" customWidth="1"/>
    <col min="17" max="17" width="16.28125" style="219" customWidth="1"/>
    <col min="18" max="16384" width="9.140625" style="219" customWidth="1"/>
  </cols>
  <sheetData>
    <row r="1" spans="1:16" ht="26.25">
      <c r="A1" s="333" t="str">
        <f>+แนบเงินสะสม!A1</f>
        <v>องค์การบริหารส่วนตำบลหินโคน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26.25">
      <c r="A2" s="333" t="s">
        <v>71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6" ht="26.25">
      <c r="A3" s="333" t="s">
        <v>301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s="223" customFormat="1" ht="105">
      <c r="A4" s="221" t="s">
        <v>72</v>
      </c>
      <c r="B4" s="222" t="s">
        <v>21</v>
      </c>
      <c r="C4" s="222" t="s">
        <v>73</v>
      </c>
      <c r="D4" s="222" t="s">
        <v>74</v>
      </c>
      <c r="E4" s="222" t="s">
        <v>7</v>
      </c>
      <c r="F4" s="222" t="s">
        <v>43</v>
      </c>
      <c r="G4" s="222" t="s">
        <v>48</v>
      </c>
      <c r="H4" s="222" t="s">
        <v>50</v>
      </c>
      <c r="I4" s="222" t="s">
        <v>51</v>
      </c>
      <c r="J4" s="222" t="s">
        <v>75</v>
      </c>
      <c r="K4" s="222" t="s">
        <v>125</v>
      </c>
      <c r="L4" s="222" t="s">
        <v>52</v>
      </c>
      <c r="M4" s="222" t="s">
        <v>76</v>
      </c>
      <c r="N4" s="222" t="s">
        <v>47</v>
      </c>
      <c r="O4" s="222" t="s">
        <v>127</v>
      </c>
      <c r="P4" s="222" t="s">
        <v>5</v>
      </c>
    </row>
    <row r="5" spans="1:16" ht="25.5" customHeight="1">
      <c r="A5" s="224" t="s">
        <v>77</v>
      </c>
      <c r="B5" s="225"/>
      <c r="C5" s="225"/>
      <c r="D5" s="226"/>
      <c r="E5" s="226"/>
      <c r="F5" s="254"/>
      <c r="G5" s="255"/>
      <c r="H5" s="226"/>
      <c r="I5" s="226"/>
      <c r="J5" s="226"/>
      <c r="K5" s="226"/>
      <c r="L5" s="226"/>
      <c r="M5" s="226"/>
      <c r="N5" s="226"/>
      <c r="O5" s="226"/>
      <c r="P5" s="226"/>
    </row>
    <row r="6" spans="1:17" ht="25.5" customHeight="1">
      <c r="A6" s="227" t="s">
        <v>5</v>
      </c>
      <c r="B6" s="228">
        <v>21423357</v>
      </c>
      <c r="C6" s="229">
        <v>17213421</v>
      </c>
      <c r="D6" s="230"/>
      <c r="E6" s="230">
        <f aca="true" t="shared" si="0" ref="E6:E12">C6</f>
        <v>17213421</v>
      </c>
      <c r="F6" s="253"/>
      <c r="G6" s="253"/>
      <c r="H6" s="230"/>
      <c r="I6" s="230"/>
      <c r="J6" s="230"/>
      <c r="K6" s="230"/>
      <c r="L6" s="230"/>
      <c r="M6" s="230"/>
      <c r="N6" s="230"/>
      <c r="O6" s="230"/>
      <c r="P6" s="230">
        <f>E6</f>
        <v>17213421</v>
      </c>
      <c r="Q6" s="220">
        <f>P6</f>
        <v>17213421</v>
      </c>
    </row>
    <row r="7" spans="1:17" ht="25.5" customHeight="1">
      <c r="A7" s="231" t="s">
        <v>64</v>
      </c>
      <c r="B7" s="232">
        <v>3607920</v>
      </c>
      <c r="C7" s="230">
        <v>3175920</v>
      </c>
      <c r="D7" s="230"/>
      <c r="E7" s="230">
        <f t="shared" si="0"/>
        <v>3175920</v>
      </c>
      <c r="F7" s="232">
        <f>E7</f>
        <v>3175920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20">
        <f>F7</f>
        <v>3175920</v>
      </c>
    </row>
    <row r="8" spans="1:17" ht="25.5" customHeight="1">
      <c r="A8" s="233" t="s">
        <v>78</v>
      </c>
      <c r="B8" s="232">
        <v>13164000</v>
      </c>
      <c r="C8" s="230">
        <v>10595140</v>
      </c>
      <c r="D8" s="230"/>
      <c r="E8" s="230">
        <f t="shared" si="0"/>
        <v>10595140</v>
      </c>
      <c r="F8" s="232">
        <f>4797950-560</f>
        <v>4797390</v>
      </c>
      <c r="G8" s="232">
        <v>241980</v>
      </c>
      <c r="H8" s="230">
        <v>1774650</v>
      </c>
      <c r="I8" s="230">
        <v>159420</v>
      </c>
      <c r="J8" s="230"/>
      <c r="K8" s="230"/>
      <c r="L8" s="230">
        <v>1022160</v>
      </c>
      <c r="M8" s="230">
        <v>291000</v>
      </c>
      <c r="N8" s="230">
        <v>842040</v>
      </c>
      <c r="O8" s="230">
        <v>1466500</v>
      </c>
      <c r="P8" s="230"/>
      <c r="Q8" s="220">
        <f aca="true" t="shared" si="1" ref="Q8:Q16">E8-P8</f>
        <v>10595140</v>
      </c>
    </row>
    <row r="9" spans="1:17" ht="25.5" customHeight="1">
      <c r="A9" s="233" t="s">
        <v>0</v>
      </c>
      <c r="B9" s="232">
        <v>601000</v>
      </c>
      <c r="C9" s="230">
        <v>413717</v>
      </c>
      <c r="D9" s="230"/>
      <c r="E9" s="230">
        <f t="shared" si="0"/>
        <v>413717</v>
      </c>
      <c r="F9" s="232">
        <v>208564</v>
      </c>
      <c r="G9" s="232">
        <v>80942</v>
      </c>
      <c r="H9" s="230">
        <v>2170</v>
      </c>
      <c r="I9" s="230">
        <v>3360</v>
      </c>
      <c r="J9" s="230"/>
      <c r="K9" s="230"/>
      <c r="L9" s="230"/>
      <c r="M9" s="230">
        <v>36000</v>
      </c>
      <c r="N9" s="230">
        <v>33181</v>
      </c>
      <c r="O9" s="230">
        <v>49500</v>
      </c>
      <c r="P9" s="230"/>
      <c r="Q9" s="220">
        <f t="shared" si="1"/>
        <v>413717</v>
      </c>
    </row>
    <row r="10" spans="1:17" ht="25.5" customHeight="1">
      <c r="A10" s="233" t="s">
        <v>1</v>
      </c>
      <c r="B10" s="234">
        <v>5736787</v>
      </c>
      <c r="C10" s="230">
        <v>2975689.02</v>
      </c>
      <c r="D10" s="230"/>
      <c r="E10" s="230">
        <f t="shared" si="0"/>
        <v>2975689.02</v>
      </c>
      <c r="F10" s="234">
        <v>604615</v>
      </c>
      <c r="G10" s="234">
        <v>110800</v>
      </c>
      <c r="H10" s="230">
        <v>870257.68</v>
      </c>
      <c r="I10" s="230"/>
      <c r="J10" s="230"/>
      <c r="K10" s="230"/>
      <c r="L10" s="230">
        <v>177864</v>
      </c>
      <c r="M10" s="230">
        <v>161091.34</v>
      </c>
      <c r="N10" s="230">
        <v>375409</v>
      </c>
      <c r="O10" s="230">
        <v>675652</v>
      </c>
      <c r="P10" s="230"/>
      <c r="Q10" s="220">
        <f t="shared" si="1"/>
        <v>2975689.02</v>
      </c>
    </row>
    <row r="11" spans="1:17" ht="25.5" customHeight="1">
      <c r="A11" s="233" t="s">
        <v>2</v>
      </c>
      <c r="B11" s="232">
        <v>2484421</v>
      </c>
      <c r="C11" s="230">
        <v>1967726.54</v>
      </c>
      <c r="D11" s="230"/>
      <c r="E11" s="230">
        <f t="shared" si="0"/>
        <v>1967726.54</v>
      </c>
      <c r="F11" s="232">
        <v>370898.15</v>
      </c>
      <c r="G11" s="232">
        <v>152250</v>
      </c>
      <c r="H11" s="230">
        <v>1007184.63</v>
      </c>
      <c r="I11" s="230">
        <v>305164.76</v>
      </c>
      <c r="J11" s="230"/>
      <c r="K11" s="230"/>
      <c r="L11" s="230">
        <v>59240</v>
      </c>
      <c r="M11" s="230"/>
      <c r="N11" s="230">
        <v>62955</v>
      </c>
      <c r="O11" s="230">
        <v>10034</v>
      </c>
      <c r="P11" s="230"/>
      <c r="Q11" s="220">
        <f t="shared" si="1"/>
        <v>1967726.54</v>
      </c>
    </row>
    <row r="12" spans="1:17" ht="25.5" customHeight="1">
      <c r="A12" s="233" t="s">
        <v>3</v>
      </c>
      <c r="B12" s="232">
        <v>1717000</v>
      </c>
      <c r="C12" s="230">
        <v>1044433.63</v>
      </c>
      <c r="D12" s="230"/>
      <c r="E12" s="230">
        <f t="shared" si="0"/>
        <v>1044433.63</v>
      </c>
      <c r="F12" s="232">
        <v>252624.28</v>
      </c>
      <c r="G12" s="232"/>
      <c r="H12" s="230">
        <v>11924.25</v>
      </c>
      <c r="I12" s="230"/>
      <c r="J12" s="230"/>
      <c r="K12" s="230"/>
      <c r="L12" s="230"/>
      <c r="M12" s="230"/>
      <c r="N12" s="230"/>
      <c r="O12" s="230">
        <v>779885.1</v>
      </c>
      <c r="P12" s="230"/>
      <c r="Q12" s="220">
        <f t="shared" si="1"/>
        <v>1044433.63</v>
      </c>
    </row>
    <row r="13" spans="1:17" ht="25.5" customHeight="1">
      <c r="A13" s="233" t="s">
        <v>91</v>
      </c>
      <c r="B13" s="232">
        <v>390930</v>
      </c>
      <c r="C13" s="230">
        <v>1355890</v>
      </c>
      <c r="D13" s="230">
        <v>30000</v>
      </c>
      <c r="E13" s="230">
        <f>C13+D13</f>
        <v>1385890</v>
      </c>
      <c r="F13" s="232">
        <v>912460</v>
      </c>
      <c r="G13" s="232"/>
      <c r="H13" s="230">
        <v>69030</v>
      </c>
      <c r="I13" s="230"/>
      <c r="J13" s="230"/>
      <c r="K13" s="230"/>
      <c r="L13" s="230"/>
      <c r="M13" s="230"/>
      <c r="N13" s="230"/>
      <c r="O13" s="230">
        <v>404400</v>
      </c>
      <c r="P13" s="230"/>
      <c r="Q13" s="220">
        <f t="shared" si="1"/>
        <v>1385890</v>
      </c>
    </row>
    <row r="14" spans="1:17" ht="25.5" customHeight="1">
      <c r="A14" s="233" t="s">
        <v>92</v>
      </c>
      <c r="B14" s="232">
        <v>2131000</v>
      </c>
      <c r="C14" s="230">
        <v>1718000</v>
      </c>
      <c r="D14" s="230"/>
      <c r="E14" s="230">
        <f>C14</f>
        <v>1718000</v>
      </c>
      <c r="F14" s="232"/>
      <c r="G14" s="232"/>
      <c r="H14" s="230">
        <v>53000</v>
      </c>
      <c r="I14" s="230"/>
      <c r="J14" s="230"/>
      <c r="K14" s="230"/>
      <c r="L14" s="230"/>
      <c r="M14" s="230"/>
      <c r="N14" s="230">
        <v>1665000</v>
      </c>
      <c r="O14" s="230"/>
      <c r="P14" s="230"/>
      <c r="Q14" s="220">
        <f t="shared" si="1"/>
        <v>1718000</v>
      </c>
    </row>
    <row r="15" spans="1:17" ht="25.5" customHeight="1">
      <c r="A15" s="233" t="s">
        <v>26</v>
      </c>
      <c r="B15" s="232">
        <v>15000</v>
      </c>
      <c r="C15" s="230">
        <v>15000</v>
      </c>
      <c r="D15" s="230"/>
      <c r="E15" s="230">
        <f>C15</f>
        <v>15000</v>
      </c>
      <c r="F15" s="232">
        <v>15000</v>
      </c>
      <c r="G15" s="232"/>
      <c r="H15" s="230"/>
      <c r="I15" s="230"/>
      <c r="J15" s="230"/>
      <c r="K15" s="230"/>
      <c r="L15" s="230"/>
      <c r="M15" s="230"/>
      <c r="N15" s="230"/>
      <c r="O15" s="230"/>
      <c r="P15" s="230"/>
      <c r="Q15" s="220">
        <f t="shared" si="1"/>
        <v>15000</v>
      </c>
    </row>
    <row r="16" spans="1:17" ht="25.5" customHeight="1">
      <c r="A16" s="235" t="s">
        <v>4</v>
      </c>
      <c r="B16" s="236">
        <v>2590715</v>
      </c>
      <c r="C16" s="237">
        <v>2998263.92</v>
      </c>
      <c r="D16" s="237"/>
      <c r="E16" s="237">
        <f>C16</f>
        <v>2998263.92</v>
      </c>
      <c r="F16" s="236">
        <v>35000</v>
      </c>
      <c r="G16" s="236"/>
      <c r="H16" s="237">
        <v>1836000</v>
      </c>
      <c r="I16" s="237">
        <v>320000</v>
      </c>
      <c r="J16" s="237"/>
      <c r="K16" s="237"/>
      <c r="L16" s="237">
        <v>50000</v>
      </c>
      <c r="M16" s="237">
        <v>54000</v>
      </c>
      <c r="N16" s="237">
        <v>703263.92</v>
      </c>
      <c r="O16" s="237"/>
      <c r="P16" s="237"/>
      <c r="Q16" s="220">
        <f t="shared" si="1"/>
        <v>2998263.92</v>
      </c>
    </row>
    <row r="17" spans="1:18" ht="25.5" customHeight="1" thickBot="1">
      <c r="A17" s="238" t="s">
        <v>79</v>
      </c>
      <c r="B17" s="239">
        <f aca="true" t="shared" si="2" ref="B17:P17">SUM(B6:B16)</f>
        <v>53862130</v>
      </c>
      <c r="C17" s="239">
        <f t="shared" si="2"/>
        <v>43473201.11000001</v>
      </c>
      <c r="D17" s="239">
        <f t="shared" si="2"/>
        <v>30000</v>
      </c>
      <c r="E17" s="239">
        <f t="shared" si="2"/>
        <v>43503201.11000001</v>
      </c>
      <c r="F17" s="240">
        <f t="shared" si="2"/>
        <v>10372471.43</v>
      </c>
      <c r="G17" s="240">
        <f t="shared" si="2"/>
        <v>585972</v>
      </c>
      <c r="H17" s="240">
        <f t="shared" si="2"/>
        <v>5624216.5600000005</v>
      </c>
      <c r="I17" s="240">
        <f t="shared" si="2"/>
        <v>787944.76</v>
      </c>
      <c r="J17" s="240"/>
      <c r="K17" s="240"/>
      <c r="L17" s="240">
        <f t="shared" si="2"/>
        <v>1309264</v>
      </c>
      <c r="M17" s="240">
        <f t="shared" si="2"/>
        <v>542091.34</v>
      </c>
      <c r="N17" s="240">
        <f t="shared" si="2"/>
        <v>3681848.92</v>
      </c>
      <c r="O17" s="240">
        <f t="shared" si="2"/>
        <v>3385971.1</v>
      </c>
      <c r="P17" s="240">
        <f t="shared" si="2"/>
        <v>17213421</v>
      </c>
      <c r="Q17" s="220">
        <f>SUM(Q6:Q16)</f>
        <v>43503201.11000001</v>
      </c>
      <c r="R17" s="220">
        <f>E17-Q17</f>
        <v>0</v>
      </c>
    </row>
    <row r="18" spans="1:16" ht="25.5" customHeight="1" thickTop="1">
      <c r="A18" s="241" t="s">
        <v>80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</row>
    <row r="19" spans="1:16" ht="25.5" customHeight="1">
      <c r="A19" s="243" t="s">
        <v>81</v>
      </c>
      <c r="B19" s="230">
        <v>111000</v>
      </c>
      <c r="C19" s="230"/>
      <c r="D19" s="230"/>
      <c r="E19" s="230">
        <v>141902.15</v>
      </c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</row>
    <row r="20" spans="1:16" ht="25.5" customHeight="1">
      <c r="A20" s="233" t="s">
        <v>82</v>
      </c>
      <c r="B20" s="230">
        <v>24000</v>
      </c>
      <c r="C20" s="230"/>
      <c r="D20" s="230"/>
      <c r="E20" s="230">
        <v>25429.8</v>
      </c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</row>
    <row r="21" spans="1:16" ht="25.5" customHeight="1">
      <c r="A21" s="233" t="s">
        <v>132</v>
      </c>
      <c r="B21" s="230">
        <v>100000</v>
      </c>
      <c r="C21" s="230"/>
      <c r="D21" s="230"/>
      <c r="E21" s="230">
        <v>352367.97</v>
      </c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</row>
    <row r="22" spans="1:16" ht="25.5" customHeight="1">
      <c r="A22" s="233" t="s">
        <v>83</v>
      </c>
      <c r="B22" s="230">
        <v>1000</v>
      </c>
      <c r="C22" s="230"/>
      <c r="D22" s="230"/>
      <c r="E22" s="230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</row>
    <row r="23" spans="1:16" ht="25.5" customHeight="1">
      <c r="A23" s="233" t="s">
        <v>84</v>
      </c>
      <c r="B23" s="230">
        <v>51300</v>
      </c>
      <c r="C23" s="230"/>
      <c r="D23" s="230"/>
      <c r="E23" s="230">
        <v>11482.44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</row>
    <row r="24" spans="1:16" ht="25.5" customHeight="1">
      <c r="A24" s="233" t="s">
        <v>85</v>
      </c>
      <c r="B24" s="230"/>
      <c r="C24" s="230"/>
      <c r="D24" s="230"/>
      <c r="E24" s="230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</row>
    <row r="25" spans="1:16" ht="25.5" customHeight="1">
      <c r="A25" s="233" t="s">
        <v>86</v>
      </c>
      <c r="B25" s="230">
        <v>18103300</v>
      </c>
      <c r="C25" s="230"/>
      <c r="D25" s="230"/>
      <c r="E25" s="230">
        <v>23117170.77</v>
      </c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</row>
    <row r="26" spans="1:16" ht="25.5" customHeight="1">
      <c r="A26" s="233" t="s">
        <v>87</v>
      </c>
      <c r="B26" s="230">
        <v>35471530</v>
      </c>
      <c r="C26" s="230"/>
      <c r="D26" s="230"/>
      <c r="E26" s="230">
        <v>29862941.12</v>
      </c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</row>
    <row r="27" spans="1:16" ht="25.5" customHeight="1">
      <c r="A27" s="235" t="s">
        <v>88</v>
      </c>
      <c r="B27" s="237">
        <v>0</v>
      </c>
      <c r="C27" s="237"/>
      <c r="D27" s="237"/>
      <c r="E27" s="237">
        <v>30000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</row>
    <row r="28" spans="1:18" ht="25.5" customHeight="1" thickBot="1">
      <c r="A28" s="238" t="s">
        <v>89</v>
      </c>
      <c r="B28" s="247">
        <f>SUM(B19:B27)</f>
        <v>53862130</v>
      </c>
      <c r="C28" s="247"/>
      <c r="D28" s="247"/>
      <c r="E28" s="247">
        <f>SUM(E19:E27)</f>
        <v>53541294.25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R28" s="219" t="s">
        <v>209</v>
      </c>
    </row>
    <row r="29" spans="1:5" ht="25.5" customHeight="1" thickBot="1" thickTop="1">
      <c r="A29" s="248" t="s">
        <v>90</v>
      </c>
      <c r="E29" s="250">
        <f>E28-E17</f>
        <v>10038093.139999993</v>
      </c>
    </row>
    <row r="30" ht="25.5" customHeight="1" thickTop="1"/>
    <row r="31" spans="1:18" ht="25.5" customHeight="1">
      <c r="A31" s="252" t="s">
        <v>296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1:18" ht="25.5" customHeight="1">
      <c r="A32" s="332" t="s">
        <v>210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</row>
    <row r="33" spans="1:18" ht="25.5" customHeight="1">
      <c r="A33" s="332" t="s">
        <v>211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</row>
    <row r="34" spans="1:18" ht="25.5" customHeight="1">
      <c r="A34" s="332" t="s">
        <v>212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</row>
    <row r="36" spans="2:9" ht="21">
      <c r="B36" s="219"/>
      <c r="C36" s="219"/>
      <c r="D36" s="219"/>
      <c r="E36" s="219"/>
      <c r="F36" s="219"/>
      <c r="G36" s="219"/>
      <c r="H36" s="219"/>
      <c r="I36" s="219"/>
    </row>
    <row r="37" spans="2:9" ht="21">
      <c r="B37" s="219"/>
      <c r="C37" s="219"/>
      <c r="D37" s="219"/>
      <c r="E37" s="219"/>
      <c r="F37" s="219"/>
      <c r="G37" s="219"/>
      <c r="H37" s="219"/>
      <c r="I37" s="219"/>
    </row>
    <row r="44" ht="21">
      <c r="H44" s="249" t="s">
        <v>266</v>
      </c>
    </row>
  </sheetData>
  <sheetProtection/>
  <mergeCells count="6">
    <mergeCell ref="A33:R33"/>
    <mergeCell ref="A34:R34"/>
    <mergeCell ref="A1:P1"/>
    <mergeCell ref="A2:P2"/>
    <mergeCell ref="A3:P3"/>
    <mergeCell ref="A32:R32"/>
  </mergeCells>
  <printOptions horizontalCentered="1"/>
  <pageMargins left="0" right="0" top="0.35433070866141736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zoomScale="115" zoomScaleNormal="115" zoomScaleSheetLayoutView="100" workbookViewId="0" topLeftCell="A18">
      <selection activeCell="D36" sqref="D36"/>
    </sheetView>
  </sheetViews>
  <sheetFormatPr defaultColWidth="9.140625" defaultRowHeight="12.75"/>
  <cols>
    <col min="1" max="1" width="7.421875" style="2" customWidth="1"/>
    <col min="2" max="3" width="11.140625" style="2" customWidth="1"/>
    <col min="4" max="4" width="20.7109375" style="2" customWidth="1"/>
    <col min="5" max="5" width="8.140625" style="2" customWidth="1"/>
    <col min="6" max="6" width="19.7109375" style="16" customWidth="1"/>
    <col min="7" max="7" width="4.57421875" style="2" customWidth="1"/>
    <col min="8" max="8" width="19.7109375" style="16" customWidth="1"/>
    <col min="9" max="9" width="12.421875" style="2" customWidth="1"/>
    <col min="10" max="10" width="16.28125" style="2" customWidth="1"/>
    <col min="11" max="11" width="20.140625" style="2" customWidth="1"/>
    <col min="12" max="16384" width="9.140625" style="2" customWidth="1"/>
  </cols>
  <sheetData>
    <row r="1" spans="1:8" ht="21">
      <c r="A1" s="276" t="s">
        <v>158</v>
      </c>
      <c r="B1" s="276"/>
      <c r="C1" s="276"/>
      <c r="D1" s="276"/>
      <c r="E1" s="276"/>
      <c r="F1" s="276"/>
      <c r="G1" s="276"/>
      <c r="H1" s="276"/>
    </row>
    <row r="2" spans="1:8" ht="21">
      <c r="A2" s="276" t="s">
        <v>102</v>
      </c>
      <c r="B2" s="276"/>
      <c r="C2" s="276"/>
      <c r="D2" s="276"/>
      <c r="E2" s="276"/>
      <c r="F2" s="276"/>
      <c r="G2" s="276"/>
      <c r="H2" s="276"/>
    </row>
    <row r="3" spans="1:8" ht="21">
      <c r="A3" s="276" t="s">
        <v>297</v>
      </c>
      <c r="B3" s="276"/>
      <c r="C3" s="276"/>
      <c r="D3" s="276"/>
      <c r="E3" s="276"/>
      <c r="F3" s="276"/>
      <c r="G3" s="276"/>
      <c r="H3" s="276"/>
    </row>
    <row r="4" spans="1:8" ht="26.25" customHeight="1">
      <c r="A4" s="1"/>
      <c r="B4" s="1"/>
      <c r="C4" s="1"/>
      <c r="D4" s="1"/>
      <c r="E4" s="1" t="s">
        <v>15</v>
      </c>
      <c r="F4" s="21" t="s">
        <v>298</v>
      </c>
      <c r="G4" s="1"/>
      <c r="H4" s="21" t="s">
        <v>68</v>
      </c>
    </row>
    <row r="5" spans="4:5" ht="14.25" customHeight="1">
      <c r="D5" s="277"/>
      <c r="E5" s="277"/>
    </row>
    <row r="6" spans="1:8" ht="23.25">
      <c r="A6" s="8" t="s">
        <v>103</v>
      </c>
      <c r="E6" s="20">
        <v>2</v>
      </c>
      <c r="F6" s="45">
        <v>14298058.35</v>
      </c>
      <c r="H6" s="45">
        <v>13727168.35</v>
      </c>
    </row>
    <row r="7" spans="1:5" ht="21">
      <c r="A7" s="8" t="s">
        <v>27</v>
      </c>
      <c r="E7" s="20"/>
    </row>
    <row r="8" spans="1:5" ht="21">
      <c r="A8" s="8" t="s">
        <v>104</v>
      </c>
      <c r="E8" s="20"/>
    </row>
    <row r="9" spans="2:8" ht="21">
      <c r="B9" s="2" t="s">
        <v>105</v>
      </c>
      <c r="E9" s="20">
        <v>3</v>
      </c>
      <c r="F9" s="3">
        <v>50809452.74</v>
      </c>
      <c r="H9" s="3">
        <v>45626342.9</v>
      </c>
    </row>
    <row r="10" spans="2:8" ht="21">
      <c r="B10" s="2" t="s">
        <v>106</v>
      </c>
      <c r="E10" s="20">
        <v>5</v>
      </c>
      <c r="F10" s="3"/>
      <c r="H10" s="3"/>
    </row>
    <row r="11" spans="2:8" ht="21">
      <c r="B11" s="2" t="s">
        <v>159</v>
      </c>
      <c r="E11" s="20"/>
      <c r="F11" s="3"/>
      <c r="H11" s="3"/>
    </row>
    <row r="12" spans="2:8" ht="21">
      <c r="B12" s="2" t="s">
        <v>114</v>
      </c>
      <c r="E12" s="20">
        <v>6</v>
      </c>
      <c r="F12" s="3"/>
      <c r="H12" s="3"/>
    </row>
    <row r="13" spans="2:8" ht="21">
      <c r="B13" s="2" t="s">
        <v>115</v>
      </c>
      <c r="E13" s="20">
        <v>7</v>
      </c>
      <c r="F13" s="3">
        <v>940000</v>
      </c>
      <c r="H13" s="3">
        <v>1240000</v>
      </c>
    </row>
    <row r="14" spans="1:8" ht="23.25">
      <c r="A14" s="46"/>
      <c r="B14" s="8" t="s">
        <v>28</v>
      </c>
      <c r="C14" s="8"/>
      <c r="D14" s="8"/>
      <c r="E14" s="1"/>
      <c r="F14" s="47">
        <f>SUM(F9:F13)</f>
        <v>51749452.74</v>
      </c>
      <c r="G14" s="48"/>
      <c r="H14" s="47">
        <f>SUM(H9:H13)</f>
        <v>46866342.9</v>
      </c>
    </row>
    <row r="15" spans="1:8" ht="23.25">
      <c r="A15" s="8" t="s">
        <v>310</v>
      </c>
      <c r="D15" s="8"/>
      <c r="E15" s="1"/>
      <c r="F15" s="47"/>
      <c r="G15" s="48"/>
      <c r="H15" s="47"/>
    </row>
    <row r="16" spans="1:8" ht="23.25">
      <c r="A16" s="8"/>
      <c r="B16" s="2" t="s">
        <v>311</v>
      </c>
      <c r="D16" s="8"/>
      <c r="E16" s="1"/>
      <c r="F16" s="47"/>
      <c r="G16" s="48"/>
      <c r="H16" s="47">
        <v>4760.01</v>
      </c>
    </row>
    <row r="17" spans="1:8" ht="23.25">
      <c r="A17" s="46"/>
      <c r="B17" s="2" t="s">
        <v>312</v>
      </c>
      <c r="D17" s="8"/>
      <c r="E17" s="1"/>
      <c r="F17" s="47"/>
      <c r="G17" s="48"/>
      <c r="H17" s="47">
        <v>4760.01</v>
      </c>
    </row>
    <row r="18" spans="1:8" ht="23.25">
      <c r="A18" s="46" t="s">
        <v>29</v>
      </c>
      <c r="B18" s="8"/>
      <c r="C18" s="8"/>
      <c r="D18" s="8"/>
      <c r="E18" s="8"/>
      <c r="F18" s="49">
        <f>F14</f>
        <v>51749452.74</v>
      </c>
      <c r="G18" s="8"/>
      <c r="H18" s="49">
        <f>H14+H17</f>
        <v>46871102.91</v>
      </c>
    </row>
    <row r="19" spans="1:8" ht="21">
      <c r="A19" s="46"/>
      <c r="B19" s="8"/>
      <c r="C19" s="8"/>
      <c r="D19" s="8"/>
      <c r="E19" s="8"/>
      <c r="F19" s="21"/>
      <c r="G19" s="8"/>
      <c r="H19" s="21"/>
    </row>
    <row r="20" spans="1:8" ht="23.25">
      <c r="A20" s="8" t="s">
        <v>107</v>
      </c>
      <c r="E20" s="20">
        <v>2</v>
      </c>
      <c r="F20" s="45">
        <f>F6</f>
        <v>14298058.35</v>
      </c>
      <c r="H20" s="45">
        <f>H6</f>
        <v>13727168.35</v>
      </c>
    </row>
    <row r="21" ht="21">
      <c r="A21" s="8" t="s">
        <v>30</v>
      </c>
    </row>
    <row r="22" ht="21">
      <c r="A22" s="8" t="s">
        <v>108</v>
      </c>
    </row>
    <row r="23" spans="2:8" ht="21">
      <c r="B23" s="2" t="s">
        <v>8</v>
      </c>
      <c r="E23" s="20">
        <v>8</v>
      </c>
      <c r="F23" s="3">
        <v>2044899.2</v>
      </c>
      <c r="H23" s="3">
        <v>2754447.68</v>
      </c>
    </row>
    <row r="24" spans="2:8" ht="21">
      <c r="B24" s="2" t="s">
        <v>160</v>
      </c>
      <c r="E24" s="20"/>
      <c r="F24" s="3"/>
      <c r="H24" s="3"/>
    </row>
    <row r="25" spans="2:8" ht="21">
      <c r="B25" s="2" t="s">
        <v>31</v>
      </c>
      <c r="E25" s="20">
        <v>9</v>
      </c>
      <c r="F25" s="3">
        <v>1923002.54</v>
      </c>
      <c r="H25" s="3">
        <v>2418249.08</v>
      </c>
    </row>
    <row r="26" spans="1:8" ht="21">
      <c r="A26" s="46"/>
      <c r="B26" s="8" t="s">
        <v>32</v>
      </c>
      <c r="C26" s="8"/>
      <c r="D26" s="8"/>
      <c r="E26" s="8"/>
      <c r="F26" s="74">
        <f>SUM(F23:F25)</f>
        <v>3967901.74</v>
      </c>
      <c r="G26" s="8"/>
      <c r="H26" s="74">
        <f>SUM(H23:H25)</f>
        <v>5172696.76</v>
      </c>
    </row>
    <row r="27" spans="1:8" ht="21">
      <c r="A27" s="46" t="s">
        <v>33</v>
      </c>
      <c r="B27" s="8"/>
      <c r="C27" s="8"/>
      <c r="D27" s="8"/>
      <c r="E27" s="8"/>
      <c r="F27" s="75">
        <f>SUM(F26)</f>
        <v>3967901.74</v>
      </c>
      <c r="G27" s="51"/>
      <c r="H27" s="75">
        <f>SUM(H26)</f>
        <v>5172696.76</v>
      </c>
    </row>
    <row r="28" spans="1:8" ht="21">
      <c r="A28" s="46"/>
      <c r="B28" s="8"/>
      <c r="C28" s="8"/>
      <c r="D28" s="8"/>
      <c r="E28" s="8"/>
      <c r="F28" s="51"/>
      <c r="G28" s="8"/>
      <c r="H28" s="51"/>
    </row>
    <row r="29" spans="1:8" ht="21">
      <c r="A29" s="46" t="s">
        <v>6</v>
      </c>
      <c r="B29" s="8"/>
      <c r="C29" s="8"/>
      <c r="D29" s="8"/>
      <c r="E29" s="8"/>
      <c r="F29" s="51"/>
      <c r="G29" s="8"/>
      <c r="H29" s="51"/>
    </row>
    <row r="30" spans="1:8" ht="21">
      <c r="A30" s="52" t="s">
        <v>109</v>
      </c>
      <c r="B30" s="8"/>
      <c r="C30" s="8"/>
      <c r="D30" s="8"/>
      <c r="E30" s="20">
        <v>11</v>
      </c>
      <c r="F30" s="3">
        <v>25661779.74</v>
      </c>
      <c r="G30" s="8"/>
      <c r="H30" s="3">
        <v>21084109.27</v>
      </c>
    </row>
    <row r="31" spans="1:8" ht="21">
      <c r="A31" s="52" t="s">
        <v>110</v>
      </c>
      <c r="B31" s="8"/>
      <c r="C31" s="8"/>
      <c r="D31" s="8"/>
      <c r="E31" s="1"/>
      <c r="F31" s="3">
        <v>22119771.26</v>
      </c>
      <c r="G31" s="8"/>
      <c r="H31" s="3">
        <v>20614296.87</v>
      </c>
    </row>
    <row r="32" spans="1:8" ht="23.25">
      <c r="A32" s="46" t="s">
        <v>111</v>
      </c>
      <c r="B32" s="8"/>
      <c r="C32" s="8"/>
      <c r="D32" s="8"/>
      <c r="E32" s="8"/>
      <c r="F32" s="50">
        <f>SUM(F30:F31)</f>
        <v>47781551</v>
      </c>
      <c r="G32" s="8"/>
      <c r="H32" s="50">
        <f>SUM(H30:H31)</f>
        <v>41698406.14</v>
      </c>
    </row>
    <row r="33" spans="1:10" ht="23.25">
      <c r="A33" s="8" t="s">
        <v>34</v>
      </c>
      <c r="F33" s="45">
        <f>F27+F32</f>
        <v>51749452.74</v>
      </c>
      <c r="G33" s="10"/>
      <c r="H33" s="45">
        <f>H27+H32</f>
        <v>46871102.9</v>
      </c>
      <c r="J33" s="196">
        <f>F18-F33</f>
        <v>0</v>
      </c>
    </row>
    <row r="34" ht="21">
      <c r="A34" s="2" t="s">
        <v>112</v>
      </c>
    </row>
    <row r="35" spans="1:9" ht="23.25" customHeight="1">
      <c r="A35" s="251" t="s">
        <v>295</v>
      </c>
      <c r="B35" s="251"/>
      <c r="C35" s="251"/>
      <c r="D35" s="251"/>
      <c r="E35" s="251"/>
      <c r="F35" s="251"/>
      <c r="G35" s="251"/>
      <c r="H35" s="251"/>
      <c r="I35" s="251"/>
    </row>
    <row r="36" spans="1:9" ht="21">
      <c r="A36" s="23" t="s">
        <v>275</v>
      </c>
      <c r="B36" s="23"/>
      <c r="C36" s="23"/>
      <c r="D36" s="23"/>
      <c r="E36" s="23"/>
      <c r="F36" s="23"/>
      <c r="G36" s="23"/>
      <c r="H36" s="23"/>
      <c r="I36" s="23"/>
    </row>
    <row r="37" spans="1:10" ht="21">
      <c r="A37" s="23" t="s">
        <v>274</v>
      </c>
      <c r="B37" s="23"/>
      <c r="C37" s="23"/>
      <c r="D37" s="23"/>
      <c r="E37" s="23"/>
      <c r="F37" s="23"/>
      <c r="G37" s="23"/>
      <c r="H37" s="23"/>
      <c r="I37" s="23"/>
      <c r="J37" s="115"/>
    </row>
    <row r="38" spans="1:9" ht="21">
      <c r="A38" s="18" t="s">
        <v>161</v>
      </c>
      <c r="B38" s="167"/>
      <c r="C38" s="167"/>
      <c r="D38" s="167"/>
      <c r="E38" s="168"/>
      <c r="F38" s="168"/>
      <c r="G38" s="168"/>
      <c r="H38" s="169"/>
      <c r="I38" s="170"/>
    </row>
    <row r="39" ht="21">
      <c r="D39" s="6"/>
    </row>
    <row r="40" spans="3:5" ht="23.25" customHeight="1">
      <c r="C40" s="278"/>
      <c r="D40" s="278"/>
      <c r="E40" s="278"/>
    </row>
    <row r="41" spans="3:5" ht="23.25" customHeight="1">
      <c r="C41" s="275"/>
      <c r="D41" s="275"/>
      <c r="E41" s="275"/>
    </row>
  </sheetData>
  <sheetProtection/>
  <mergeCells count="6">
    <mergeCell ref="C41:E41"/>
    <mergeCell ref="A1:H1"/>
    <mergeCell ref="A2:H2"/>
    <mergeCell ref="A3:H3"/>
    <mergeCell ref="D5:E5"/>
    <mergeCell ref="C40:E40"/>
  </mergeCells>
  <printOptions verticalCentered="1"/>
  <pageMargins left="0.5905511811023623" right="0" top="0.6692913385826772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zoomScalePageLayoutView="0" workbookViewId="0" topLeftCell="A21">
      <selection activeCell="L34" sqref="L34"/>
    </sheetView>
  </sheetViews>
  <sheetFormatPr defaultColWidth="9.140625" defaultRowHeight="12.75"/>
  <cols>
    <col min="1" max="9" width="9.140625" style="2" customWidth="1"/>
    <col min="10" max="10" width="11.00390625" style="2" customWidth="1"/>
    <col min="11" max="16384" width="9.140625" style="2" customWidth="1"/>
  </cols>
  <sheetData>
    <row r="1" spans="1:10" ht="23.25">
      <c r="A1" s="279" t="str">
        <f>+งบแสดงฐานะการเงิน!A1</f>
        <v>องค์การบริหารส่วนตำบลหินโคน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23.25">
      <c r="A2" s="279" t="s">
        <v>93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3.25">
      <c r="A3" s="279" t="s">
        <v>302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23.25">
      <c r="A4" s="116" t="s">
        <v>136</v>
      </c>
      <c r="B4" s="190"/>
      <c r="C4" s="190"/>
      <c r="D4" s="190"/>
      <c r="E4" s="190"/>
      <c r="F4" s="190"/>
      <c r="G4" s="190"/>
      <c r="H4" s="190"/>
      <c r="I4" s="190"/>
      <c r="J4" s="190"/>
    </row>
    <row r="5" ht="23.25" customHeight="1">
      <c r="B5" s="2" t="s">
        <v>213</v>
      </c>
    </row>
    <row r="6" ht="23.25" customHeight="1">
      <c r="A6" s="2" t="s">
        <v>214</v>
      </c>
    </row>
    <row r="7" ht="23.25" customHeight="1">
      <c r="B7" s="2" t="s">
        <v>215</v>
      </c>
    </row>
    <row r="8" ht="23.25" customHeight="1">
      <c r="A8" s="2" t="s">
        <v>216</v>
      </c>
    </row>
    <row r="9" spans="1:9" ht="23.25" customHeight="1">
      <c r="A9" s="2" t="s">
        <v>217</v>
      </c>
      <c r="C9" s="23"/>
      <c r="D9" s="23"/>
      <c r="E9" s="23"/>
      <c r="F9" s="23"/>
      <c r="G9" s="23"/>
      <c r="H9" s="23"/>
      <c r="I9" s="23"/>
    </row>
    <row r="10" ht="23.25" customHeight="1">
      <c r="B10" s="8" t="s">
        <v>218</v>
      </c>
    </row>
    <row r="11" spans="2:7" ht="23.25" customHeight="1">
      <c r="B11" s="2" t="s">
        <v>219</v>
      </c>
      <c r="G11" s="2" t="s">
        <v>222</v>
      </c>
    </row>
    <row r="12" spans="2:7" ht="23.25" customHeight="1">
      <c r="B12" s="2" t="s">
        <v>221</v>
      </c>
      <c r="G12" s="2" t="s">
        <v>223</v>
      </c>
    </row>
    <row r="13" spans="2:7" ht="23.25" customHeight="1">
      <c r="B13" s="2" t="s">
        <v>220</v>
      </c>
      <c r="G13" s="2" t="s">
        <v>222</v>
      </c>
    </row>
    <row r="14" spans="1:7" ht="23.25" customHeight="1">
      <c r="A14" s="188"/>
      <c r="B14" s="2" t="s">
        <v>224</v>
      </c>
      <c r="F14" s="189"/>
      <c r="G14" s="2" t="s">
        <v>222</v>
      </c>
    </row>
    <row r="15" spans="1:8" ht="23.25" customHeight="1">
      <c r="A15" s="188"/>
      <c r="B15" s="2" t="s">
        <v>225</v>
      </c>
      <c r="F15" s="189"/>
      <c r="G15" s="189" t="s">
        <v>226</v>
      </c>
      <c r="H15" s="189"/>
    </row>
    <row r="16" spans="1:9" ht="23.25" customHeight="1">
      <c r="A16" s="186"/>
      <c r="B16" s="187" t="s">
        <v>227</v>
      </c>
      <c r="C16" s="186"/>
      <c r="D16" s="186"/>
      <c r="E16" s="186"/>
      <c r="F16" s="186"/>
      <c r="G16" s="186"/>
      <c r="H16" s="186"/>
      <c r="I16" s="186"/>
    </row>
    <row r="17" spans="1:9" ht="23.25" customHeight="1">
      <c r="A17" s="186"/>
      <c r="B17" s="186"/>
      <c r="C17" s="186" t="s">
        <v>228</v>
      </c>
      <c r="D17" s="186"/>
      <c r="E17" s="186"/>
      <c r="F17" s="186"/>
      <c r="G17" s="186"/>
      <c r="H17" s="186"/>
      <c r="I17" s="186"/>
    </row>
    <row r="18" spans="1:9" ht="23.25" customHeight="1">
      <c r="A18" s="186" t="s">
        <v>229</v>
      </c>
      <c r="B18" s="186"/>
      <c r="C18" s="186"/>
      <c r="D18" s="186"/>
      <c r="E18" s="186"/>
      <c r="F18" s="186"/>
      <c r="G18" s="186"/>
      <c r="H18" s="186"/>
      <c r="I18" s="186"/>
    </row>
    <row r="19" spans="1:9" ht="23.25" customHeight="1">
      <c r="A19" s="186"/>
      <c r="B19" s="187" t="s">
        <v>230</v>
      </c>
      <c r="C19" s="187"/>
      <c r="D19" s="186"/>
      <c r="E19" s="186"/>
      <c r="F19" s="186"/>
      <c r="G19" s="186"/>
      <c r="H19" s="186"/>
      <c r="I19" s="186"/>
    </row>
    <row r="20" spans="1:9" ht="23.25" customHeight="1">
      <c r="A20" s="186"/>
      <c r="B20" s="186" t="s">
        <v>231</v>
      </c>
      <c r="C20" s="186"/>
      <c r="D20" s="186"/>
      <c r="E20" s="186"/>
      <c r="F20" s="186"/>
      <c r="G20" s="186"/>
      <c r="H20" s="186"/>
      <c r="I20" s="186"/>
    </row>
    <row r="21" spans="1:9" ht="23.25" customHeight="1">
      <c r="A21" s="186" t="s">
        <v>232</v>
      </c>
      <c r="B21" s="186"/>
      <c r="C21" s="186"/>
      <c r="D21" s="186"/>
      <c r="E21" s="186"/>
      <c r="F21" s="186"/>
      <c r="G21" s="186"/>
      <c r="H21" s="186"/>
      <c r="I21" s="186"/>
    </row>
    <row r="22" spans="1:9" ht="23.25" customHeight="1">
      <c r="A22" s="186"/>
      <c r="B22" s="186"/>
      <c r="C22" s="186"/>
      <c r="D22" s="186"/>
      <c r="E22" s="186"/>
      <c r="F22" s="186"/>
      <c r="G22" s="186"/>
      <c r="H22" s="186"/>
      <c r="I22" s="186"/>
    </row>
    <row r="23" spans="1:9" ht="23.25" customHeight="1">
      <c r="A23" s="186"/>
      <c r="B23" s="186" t="s">
        <v>233</v>
      </c>
      <c r="C23" s="186" t="s">
        <v>234</v>
      </c>
      <c r="D23" s="186"/>
      <c r="E23" s="186"/>
      <c r="F23" s="186"/>
      <c r="G23" s="186" t="s">
        <v>249</v>
      </c>
      <c r="H23" s="186" t="s">
        <v>250</v>
      </c>
      <c r="I23" s="186"/>
    </row>
    <row r="24" spans="1:9" ht="23.25" customHeight="1">
      <c r="A24" s="186"/>
      <c r="B24" s="186" t="s">
        <v>235</v>
      </c>
      <c r="C24" s="186" t="s">
        <v>236</v>
      </c>
      <c r="D24" s="186"/>
      <c r="E24" s="186"/>
      <c r="F24" s="186"/>
      <c r="G24" s="186" t="s">
        <v>251</v>
      </c>
      <c r="H24" s="186" t="s">
        <v>252</v>
      </c>
      <c r="I24" s="186"/>
    </row>
    <row r="25" spans="1:9" ht="23.25" customHeight="1">
      <c r="A25" s="186"/>
      <c r="B25" s="186" t="s">
        <v>237</v>
      </c>
      <c r="C25" s="186" t="s">
        <v>238</v>
      </c>
      <c r="D25" s="186"/>
      <c r="E25" s="186"/>
      <c r="F25" s="186"/>
      <c r="G25" s="186" t="s">
        <v>253</v>
      </c>
      <c r="H25" s="186" t="s">
        <v>254</v>
      </c>
      <c r="I25" s="186"/>
    </row>
    <row r="26" spans="1:9" ht="23.25" customHeight="1">
      <c r="A26" s="186"/>
      <c r="B26" s="186" t="s">
        <v>239</v>
      </c>
      <c r="C26" s="186" t="s">
        <v>240</v>
      </c>
      <c r="D26" s="186"/>
      <c r="E26" s="186"/>
      <c r="F26" s="186"/>
      <c r="G26" s="186" t="s">
        <v>255</v>
      </c>
      <c r="H26" s="186" t="s">
        <v>256</v>
      </c>
      <c r="I26" s="186"/>
    </row>
    <row r="27" spans="1:9" ht="23.25" customHeight="1">
      <c r="A27" s="186"/>
      <c r="B27" s="186" t="s">
        <v>241</v>
      </c>
      <c r="C27" s="186" t="s">
        <v>242</v>
      </c>
      <c r="D27" s="186"/>
      <c r="E27" s="186"/>
      <c r="F27" s="186"/>
      <c r="G27" s="186" t="s">
        <v>257</v>
      </c>
      <c r="H27" s="186" t="s">
        <v>258</v>
      </c>
      <c r="I27" s="186"/>
    </row>
    <row r="28" spans="1:9" ht="23.25" customHeight="1">
      <c r="A28" s="186"/>
      <c r="B28" s="186" t="s">
        <v>243</v>
      </c>
      <c r="C28" s="186" t="s">
        <v>244</v>
      </c>
      <c r="D28" s="186"/>
      <c r="E28" s="186"/>
      <c r="F28" s="186"/>
      <c r="G28" s="186" t="s">
        <v>259</v>
      </c>
      <c r="H28" s="186" t="s">
        <v>260</v>
      </c>
      <c r="I28" s="186"/>
    </row>
    <row r="29" spans="1:9" ht="23.25" customHeight="1">
      <c r="A29" s="186"/>
      <c r="B29" s="186" t="s">
        <v>245</v>
      </c>
      <c r="C29" s="186" t="s">
        <v>247</v>
      </c>
      <c r="D29" s="186"/>
      <c r="E29" s="186"/>
      <c r="F29" s="186"/>
      <c r="G29" s="186" t="s">
        <v>261</v>
      </c>
      <c r="H29" s="186" t="s">
        <v>262</v>
      </c>
      <c r="I29" s="186"/>
    </row>
    <row r="30" spans="1:9" ht="23.25" customHeight="1">
      <c r="A30" s="186"/>
      <c r="B30" s="186" t="s">
        <v>246</v>
      </c>
      <c r="C30" s="186" t="s">
        <v>248</v>
      </c>
      <c r="D30" s="186"/>
      <c r="E30" s="186"/>
      <c r="F30" s="186"/>
      <c r="G30" s="186" t="s">
        <v>263</v>
      </c>
      <c r="H30" s="186" t="s">
        <v>264</v>
      </c>
      <c r="I30" s="186"/>
    </row>
    <row r="31" spans="1:9" ht="23.25" customHeight="1">
      <c r="A31" s="186"/>
      <c r="B31" s="186"/>
      <c r="C31" s="186"/>
      <c r="D31" s="186"/>
      <c r="E31" s="186"/>
      <c r="F31" s="186"/>
      <c r="G31" s="186"/>
      <c r="H31" s="186"/>
      <c r="I31" s="186"/>
    </row>
    <row r="32" spans="1:9" ht="23.25" customHeight="1">
      <c r="A32" s="186"/>
      <c r="B32" s="187" t="s">
        <v>265</v>
      </c>
      <c r="C32" s="186"/>
      <c r="D32" s="186"/>
      <c r="E32" s="186"/>
      <c r="F32" s="186"/>
      <c r="G32" s="186"/>
      <c r="H32" s="186"/>
      <c r="I32" s="186"/>
    </row>
    <row r="33" spans="1:8" ht="23.25" customHeight="1">
      <c r="A33" s="186"/>
      <c r="B33" s="186" t="s">
        <v>313</v>
      </c>
      <c r="C33" s="186"/>
      <c r="D33" s="186"/>
      <c r="E33" s="186"/>
      <c r="F33" s="186"/>
      <c r="G33" s="186"/>
      <c r="H33" s="186"/>
    </row>
    <row r="34" spans="1:9" ht="23.25" customHeight="1">
      <c r="A34" s="186"/>
      <c r="B34" s="186"/>
      <c r="C34" s="186"/>
      <c r="D34" s="186"/>
      <c r="E34" s="186"/>
      <c r="F34" s="186"/>
      <c r="G34" s="186"/>
      <c r="H34" s="186"/>
      <c r="I34" s="186"/>
    </row>
    <row r="35" spans="1:9" ht="21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23.25">
      <c r="A36" s="191" t="s">
        <v>137</v>
      </c>
      <c r="B36" s="191"/>
      <c r="C36" s="191"/>
      <c r="D36" s="191"/>
      <c r="E36" s="55"/>
      <c r="F36" s="55"/>
      <c r="G36" s="55"/>
      <c r="H36" s="55"/>
      <c r="I36" s="55"/>
    </row>
    <row r="37" spans="1:9" ht="21">
      <c r="A37" s="55"/>
      <c r="B37" s="55" t="s">
        <v>138</v>
      </c>
      <c r="C37" s="55"/>
      <c r="D37" s="55"/>
      <c r="E37" s="55"/>
      <c r="F37" s="55"/>
      <c r="G37" s="55"/>
      <c r="H37" s="55"/>
      <c r="I37" s="55"/>
    </row>
    <row r="38" spans="1:9" ht="21">
      <c r="A38" s="55"/>
      <c r="B38" s="55" t="s">
        <v>139</v>
      </c>
      <c r="C38" s="55" t="s">
        <v>140</v>
      </c>
      <c r="D38" s="55"/>
      <c r="E38" s="55"/>
      <c r="F38" s="55"/>
      <c r="G38" s="55"/>
      <c r="H38" s="55"/>
      <c r="I38" s="55"/>
    </row>
    <row r="39" spans="1:9" ht="21">
      <c r="A39" s="55" t="s">
        <v>141</v>
      </c>
      <c r="B39" s="55"/>
      <c r="C39" s="55"/>
      <c r="D39" s="55"/>
      <c r="E39" s="55"/>
      <c r="F39" s="55"/>
      <c r="G39" s="55"/>
      <c r="H39" s="55"/>
      <c r="I39" s="55"/>
    </row>
    <row r="40" spans="1:9" ht="21">
      <c r="A40" s="55" t="s">
        <v>142</v>
      </c>
      <c r="B40" s="55"/>
      <c r="C40" s="55"/>
      <c r="D40" s="55"/>
      <c r="E40" s="55"/>
      <c r="F40" s="55"/>
      <c r="G40" s="55"/>
      <c r="H40" s="55"/>
      <c r="I40" s="55"/>
    </row>
    <row r="41" spans="1:9" ht="21">
      <c r="A41" s="55" t="s">
        <v>143</v>
      </c>
      <c r="B41" s="55"/>
      <c r="C41" s="55"/>
      <c r="D41" s="55"/>
      <c r="E41" s="55"/>
      <c r="F41" s="55"/>
      <c r="G41" s="55"/>
      <c r="H41" s="55"/>
      <c r="I41" s="55"/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64"/>
  <sheetViews>
    <sheetView zoomScaleSheetLayoutView="106" zoomScalePageLayoutView="0" workbookViewId="0" topLeftCell="A16">
      <selection activeCell="U27" sqref="U27"/>
    </sheetView>
  </sheetViews>
  <sheetFormatPr defaultColWidth="9.140625" defaultRowHeight="12.75"/>
  <cols>
    <col min="1" max="1" width="5.8515625" style="2" customWidth="1"/>
    <col min="2" max="2" width="25.7109375" style="2" customWidth="1"/>
    <col min="3" max="4" width="16.140625" style="2" customWidth="1"/>
    <col min="5" max="5" width="18.140625" style="2" customWidth="1"/>
    <col min="6" max="7" width="17.00390625" style="2" customWidth="1"/>
    <col min="8" max="9" width="0" style="2" hidden="1" customWidth="1"/>
    <col min="10" max="10" width="16.140625" style="122" hidden="1" customWidth="1"/>
    <col min="11" max="11" width="12.421875" style="123" hidden="1" customWidth="1"/>
    <col min="12" max="12" width="12.57421875" style="124" hidden="1" customWidth="1"/>
    <col min="13" max="13" width="14.57421875" style="2" hidden="1" customWidth="1"/>
    <col min="14" max="14" width="17.421875" style="125" hidden="1" customWidth="1"/>
    <col min="15" max="15" width="12.421875" style="2" bestFit="1" customWidth="1"/>
    <col min="16" max="16" width="9.140625" style="2" customWidth="1"/>
    <col min="17" max="17" width="13.7109375" style="2" customWidth="1"/>
    <col min="18" max="16384" width="9.140625" style="2" customWidth="1"/>
  </cols>
  <sheetData>
    <row r="1" spans="1:8" ht="21">
      <c r="A1" s="276" t="str">
        <f>+งบแสดงฐานะการเงิน!A1</f>
        <v>องค์การบริหารส่วนตำบลหินโคน</v>
      </c>
      <c r="B1" s="276"/>
      <c r="C1" s="276"/>
      <c r="D1" s="276"/>
      <c r="E1" s="276"/>
      <c r="F1" s="276"/>
      <c r="G1" s="276"/>
      <c r="H1" s="276"/>
    </row>
    <row r="2" spans="1:8" ht="21">
      <c r="A2" s="276" t="s">
        <v>56</v>
      </c>
      <c r="B2" s="276"/>
      <c r="C2" s="276"/>
      <c r="D2" s="276"/>
      <c r="E2" s="276"/>
      <c r="F2" s="276"/>
      <c r="G2" s="276"/>
      <c r="H2" s="276"/>
    </row>
    <row r="3" spans="1:8" ht="21">
      <c r="A3" s="276" t="s">
        <v>327</v>
      </c>
      <c r="B3" s="276"/>
      <c r="C3" s="276"/>
      <c r="D3" s="276"/>
      <c r="E3" s="276"/>
      <c r="F3" s="276"/>
      <c r="G3" s="276"/>
      <c r="H3" s="276"/>
    </row>
    <row r="4" spans="1:8" ht="21">
      <c r="A4" s="8" t="s">
        <v>55</v>
      </c>
      <c r="H4" s="16"/>
    </row>
    <row r="5" spans="1:13" ht="21">
      <c r="A5" s="292" t="s">
        <v>16</v>
      </c>
      <c r="B5" s="293"/>
      <c r="C5" s="280" t="s">
        <v>22</v>
      </c>
      <c r="D5" s="281"/>
      <c r="E5" s="291" t="s">
        <v>53</v>
      </c>
      <c r="F5" s="291"/>
      <c r="G5" s="291"/>
      <c r="H5" s="127"/>
      <c r="J5" s="122" t="s">
        <v>60</v>
      </c>
      <c r="K5" s="123" t="s">
        <v>61</v>
      </c>
      <c r="L5" s="124" t="s">
        <v>62</v>
      </c>
      <c r="M5" s="2" t="s">
        <v>63</v>
      </c>
    </row>
    <row r="6" spans="1:8" ht="21">
      <c r="A6" s="294"/>
      <c r="B6" s="295"/>
      <c r="C6" s="282"/>
      <c r="D6" s="283"/>
      <c r="E6" s="128" t="s">
        <v>54</v>
      </c>
      <c r="F6" s="284" t="s">
        <v>19</v>
      </c>
      <c r="G6" s="285"/>
      <c r="H6" s="129"/>
    </row>
    <row r="7" spans="1:8" ht="21">
      <c r="A7" s="126"/>
      <c r="B7" s="130"/>
      <c r="C7" s="131">
        <v>2562</v>
      </c>
      <c r="D7" s="131">
        <v>2561</v>
      </c>
      <c r="E7" s="128"/>
      <c r="F7" s="131">
        <v>2562</v>
      </c>
      <c r="G7" s="131">
        <v>2561</v>
      </c>
      <c r="H7" s="132"/>
    </row>
    <row r="8" spans="1:13" ht="21">
      <c r="A8" s="133" t="s">
        <v>24</v>
      </c>
      <c r="B8" s="5" t="s">
        <v>23</v>
      </c>
      <c r="C8" s="134"/>
      <c r="D8" s="135"/>
      <c r="E8" s="13"/>
      <c r="F8" s="11"/>
      <c r="G8" s="11"/>
      <c r="H8" s="136"/>
      <c r="J8" s="137"/>
      <c r="K8" s="138"/>
      <c r="L8" s="125"/>
      <c r="M8" s="16"/>
    </row>
    <row r="9" spans="1:15" ht="21">
      <c r="A9" s="139"/>
      <c r="B9" s="140" t="s">
        <v>97</v>
      </c>
      <c r="C9" s="141">
        <v>7251536</v>
      </c>
      <c r="D9" s="141">
        <v>7251536</v>
      </c>
      <c r="E9" s="13" t="s">
        <v>57</v>
      </c>
      <c r="F9" s="141">
        <f>6508022.35+53000</f>
        <v>6561022.35</v>
      </c>
      <c r="G9" s="7">
        <v>6020132.35</v>
      </c>
      <c r="H9" s="136"/>
      <c r="J9" s="137">
        <v>1999971.4</v>
      </c>
      <c r="K9" s="138"/>
      <c r="L9" s="125"/>
      <c r="M9" s="16">
        <f>J9+K9-L9</f>
        <v>1999971.4</v>
      </c>
      <c r="O9" s="16">
        <v>487890</v>
      </c>
    </row>
    <row r="10" spans="1:13" ht="21">
      <c r="A10" s="139"/>
      <c r="B10" s="140" t="s">
        <v>98</v>
      </c>
      <c r="C10" s="141">
        <v>239000</v>
      </c>
      <c r="D10" s="141">
        <v>239000</v>
      </c>
      <c r="E10" s="13" t="s">
        <v>58</v>
      </c>
      <c r="F10" s="141"/>
      <c r="G10" s="7"/>
      <c r="H10" s="136"/>
      <c r="J10" s="137"/>
      <c r="K10" s="138"/>
      <c r="L10" s="125"/>
      <c r="M10" s="16">
        <f aca="true" t="shared" si="0" ref="M10:M29">J10+K10-L10</f>
        <v>0</v>
      </c>
    </row>
    <row r="11" spans="1:15" ht="21">
      <c r="A11" s="139"/>
      <c r="B11" s="140" t="s">
        <v>99</v>
      </c>
      <c r="C11" s="141"/>
      <c r="D11" s="141"/>
      <c r="E11" s="13" t="s">
        <v>59</v>
      </c>
      <c r="F11" s="141">
        <v>30000</v>
      </c>
      <c r="G11" s="7"/>
      <c r="H11" s="136"/>
      <c r="J11" s="137">
        <v>8908000</v>
      </c>
      <c r="K11" s="138">
        <v>0</v>
      </c>
      <c r="L11" s="125"/>
      <c r="M11" s="16">
        <f t="shared" si="0"/>
        <v>8908000</v>
      </c>
      <c r="O11" s="16">
        <v>30000</v>
      </c>
    </row>
    <row r="12" spans="1:15" ht="21">
      <c r="A12" s="139"/>
      <c r="B12" s="140" t="s">
        <v>100</v>
      </c>
      <c r="C12" s="141">
        <v>196500</v>
      </c>
      <c r="D12" s="141">
        <v>196500</v>
      </c>
      <c r="E12" s="13" t="s">
        <v>6</v>
      </c>
      <c r="F12" s="141">
        <v>7707036</v>
      </c>
      <c r="G12" s="7">
        <v>7707036</v>
      </c>
      <c r="H12" s="136"/>
      <c r="J12" s="137">
        <v>1951198.13</v>
      </c>
      <c r="K12" s="138"/>
      <c r="L12" s="125"/>
      <c r="M12" s="16">
        <f t="shared" si="0"/>
        <v>1951198.13</v>
      </c>
      <c r="O12" s="16"/>
    </row>
    <row r="13" spans="1:15" ht="21">
      <c r="A13" s="139"/>
      <c r="B13" s="140" t="s">
        <v>162</v>
      </c>
      <c r="C13" s="141">
        <v>20000</v>
      </c>
      <c r="D13" s="141">
        <v>20000</v>
      </c>
      <c r="E13" s="13"/>
      <c r="F13" s="141"/>
      <c r="G13" s="7"/>
      <c r="H13" s="136"/>
      <c r="J13" s="137"/>
      <c r="K13" s="138"/>
      <c r="L13" s="125"/>
      <c r="M13" s="16"/>
      <c r="O13" s="16"/>
    </row>
    <row r="14" spans="1:15" ht="21">
      <c r="A14" s="139"/>
      <c r="B14" s="140" t="s">
        <v>17</v>
      </c>
      <c r="C14" s="141"/>
      <c r="D14" s="141"/>
      <c r="E14" s="13"/>
      <c r="F14" s="141"/>
      <c r="G14" s="7"/>
      <c r="H14" s="136"/>
      <c r="J14" s="137"/>
      <c r="K14" s="138"/>
      <c r="L14" s="125"/>
      <c r="M14" s="16"/>
      <c r="O14" s="16"/>
    </row>
    <row r="15" spans="1:15" ht="21">
      <c r="A15" s="139"/>
      <c r="B15" s="2" t="s">
        <v>339</v>
      </c>
      <c r="C15" s="141">
        <v>53000</v>
      </c>
      <c r="D15" s="141"/>
      <c r="E15" s="13"/>
      <c r="F15" s="141"/>
      <c r="G15" s="7"/>
      <c r="H15" s="136"/>
      <c r="J15" s="137">
        <v>9859639.6</v>
      </c>
      <c r="K15" s="138">
        <v>0</v>
      </c>
      <c r="L15" s="125"/>
      <c r="M15" s="16">
        <f t="shared" si="0"/>
        <v>9859639.6</v>
      </c>
      <c r="O15" s="16">
        <v>53000</v>
      </c>
    </row>
    <row r="16" spans="1:15" ht="21">
      <c r="A16" s="288" t="s">
        <v>101</v>
      </c>
      <c r="B16" s="289"/>
      <c r="C16" s="141"/>
      <c r="D16" s="141"/>
      <c r="E16" s="13"/>
      <c r="F16" s="141"/>
      <c r="G16" s="7"/>
      <c r="H16" s="136"/>
      <c r="J16" s="137">
        <v>2608900</v>
      </c>
      <c r="K16" s="138"/>
      <c r="L16" s="125"/>
      <c r="M16" s="16">
        <f t="shared" si="0"/>
        <v>2608900</v>
      </c>
      <c r="O16" s="16"/>
    </row>
    <row r="17" spans="1:13" ht="21">
      <c r="A17" s="139"/>
      <c r="B17" s="140" t="s">
        <v>146</v>
      </c>
      <c r="C17" s="141">
        <v>1339823</v>
      </c>
      <c r="D17" s="141">
        <v>1307393</v>
      </c>
      <c r="E17" s="13"/>
      <c r="F17" s="141"/>
      <c r="G17" s="7"/>
      <c r="H17" s="136"/>
      <c r="J17" s="137">
        <v>18333350</v>
      </c>
      <c r="K17" s="138"/>
      <c r="L17" s="125"/>
      <c r="M17" s="16">
        <f t="shared" si="0"/>
        <v>18333350</v>
      </c>
    </row>
    <row r="18" spans="1:13" ht="21">
      <c r="A18" s="139"/>
      <c r="B18" s="142" t="s">
        <v>148</v>
      </c>
      <c r="C18" s="141">
        <v>30000</v>
      </c>
      <c r="D18" s="141"/>
      <c r="E18" s="13"/>
      <c r="F18" s="141"/>
      <c r="G18" s="7"/>
      <c r="H18" s="136"/>
      <c r="J18" s="137">
        <v>891946.35</v>
      </c>
      <c r="K18" s="138"/>
      <c r="L18" s="125"/>
      <c r="M18" s="16">
        <f t="shared" si="0"/>
        <v>891946.35</v>
      </c>
    </row>
    <row r="19" spans="1:13" ht="21">
      <c r="A19" s="139"/>
      <c r="B19" s="140" t="s">
        <v>147</v>
      </c>
      <c r="C19" s="141">
        <v>274400</v>
      </c>
      <c r="D19" s="141">
        <v>274400</v>
      </c>
      <c r="E19" s="13"/>
      <c r="F19" s="13"/>
      <c r="G19" s="13"/>
      <c r="H19" s="136"/>
      <c r="J19" s="137">
        <v>510235.52</v>
      </c>
      <c r="K19" s="138"/>
      <c r="L19" s="125"/>
      <c r="M19" s="16">
        <f t="shared" si="0"/>
        <v>510235.52</v>
      </c>
    </row>
    <row r="20" spans="1:13" ht="21">
      <c r="A20" s="143"/>
      <c r="B20" s="140" t="s">
        <v>149</v>
      </c>
      <c r="C20" s="141">
        <v>50450</v>
      </c>
      <c r="D20" s="141">
        <v>50450</v>
      </c>
      <c r="E20" s="13"/>
      <c r="F20" s="13"/>
      <c r="G20" s="13"/>
      <c r="H20" s="136"/>
      <c r="J20" s="137">
        <v>163800</v>
      </c>
      <c r="K20" s="138"/>
      <c r="L20" s="125"/>
      <c r="M20" s="16">
        <f t="shared" si="0"/>
        <v>163800</v>
      </c>
    </row>
    <row r="21" spans="1:13" ht="21">
      <c r="A21" s="143"/>
      <c r="B21" s="140" t="s">
        <v>150</v>
      </c>
      <c r="C21" s="141">
        <v>603518</v>
      </c>
      <c r="D21" s="141">
        <v>237018</v>
      </c>
      <c r="E21" s="13"/>
      <c r="F21" s="13"/>
      <c r="G21" s="13" t="s">
        <v>266</v>
      </c>
      <c r="H21" s="136"/>
      <c r="J21" s="137"/>
      <c r="K21" s="138"/>
      <c r="L21" s="125"/>
      <c r="M21" s="16">
        <f t="shared" si="0"/>
        <v>0</v>
      </c>
    </row>
    <row r="22" spans="1:13" ht="21">
      <c r="A22" s="143"/>
      <c r="B22" s="140" t="s">
        <v>151</v>
      </c>
      <c r="C22" s="141">
        <v>180400</v>
      </c>
      <c r="D22" s="141">
        <v>180400</v>
      </c>
      <c r="E22" s="13"/>
      <c r="F22" s="13"/>
      <c r="G22" s="13"/>
      <c r="H22" s="136"/>
      <c r="J22" s="137">
        <v>42367935</v>
      </c>
      <c r="K22" s="138"/>
      <c r="L22" s="125">
        <v>413611</v>
      </c>
      <c r="M22" s="16">
        <f t="shared" si="0"/>
        <v>41954324</v>
      </c>
    </row>
    <row r="23" spans="1:13" ht="21">
      <c r="A23" s="143"/>
      <c r="B23" s="140" t="s">
        <v>152</v>
      </c>
      <c r="C23" s="141">
        <v>162688</v>
      </c>
      <c r="D23" s="141">
        <v>162688</v>
      </c>
      <c r="E23" s="13"/>
      <c r="F23" s="13"/>
      <c r="G23" s="13"/>
      <c r="H23" s="136"/>
      <c r="J23" s="137"/>
      <c r="K23" s="138"/>
      <c r="L23" s="125"/>
      <c r="M23" s="16">
        <f t="shared" si="0"/>
        <v>0</v>
      </c>
    </row>
    <row r="24" spans="1:13" ht="21">
      <c r="A24" s="143"/>
      <c r="B24" s="140" t="s">
        <v>153</v>
      </c>
      <c r="C24" s="141"/>
      <c r="D24" s="141"/>
      <c r="E24" s="13"/>
      <c r="F24" s="13"/>
      <c r="G24" s="13"/>
      <c r="H24" s="136"/>
      <c r="J24" s="137">
        <v>548500</v>
      </c>
      <c r="K24" s="138">
        <v>0</v>
      </c>
      <c r="L24" s="125"/>
      <c r="M24" s="16">
        <f t="shared" si="0"/>
        <v>548500</v>
      </c>
    </row>
    <row r="25" spans="1:13" ht="21">
      <c r="A25" s="143"/>
      <c r="B25" s="140" t="s">
        <v>154</v>
      </c>
      <c r="C25" s="141">
        <v>192800</v>
      </c>
      <c r="D25" s="141">
        <v>192800</v>
      </c>
      <c r="E25" s="13"/>
      <c r="F25" s="13"/>
      <c r="G25" s="13"/>
      <c r="H25" s="136"/>
      <c r="J25" s="137">
        <v>520963</v>
      </c>
      <c r="K25" s="138">
        <v>0</v>
      </c>
      <c r="L25" s="125"/>
      <c r="M25" s="16">
        <f t="shared" si="0"/>
        <v>520963</v>
      </c>
    </row>
    <row r="26" spans="1:13" ht="21">
      <c r="A26" s="143"/>
      <c r="B26" s="140" t="s">
        <v>155</v>
      </c>
      <c r="C26" s="141">
        <v>928777</v>
      </c>
      <c r="D26" s="141">
        <v>884277</v>
      </c>
      <c r="E26" s="13"/>
      <c r="F26" s="13"/>
      <c r="G26" s="13"/>
      <c r="H26" s="136"/>
      <c r="J26" s="137">
        <v>644650</v>
      </c>
      <c r="K26" s="138">
        <v>18000</v>
      </c>
      <c r="L26" s="125"/>
      <c r="M26" s="16">
        <f t="shared" si="0"/>
        <v>662650</v>
      </c>
    </row>
    <row r="27" spans="1:13" ht="21">
      <c r="A27" s="143"/>
      <c r="B27" s="140" t="s">
        <v>163</v>
      </c>
      <c r="C27" s="141">
        <v>144900</v>
      </c>
      <c r="D27" s="141">
        <v>144900</v>
      </c>
      <c r="E27" s="13"/>
      <c r="F27" s="13"/>
      <c r="G27" s="13"/>
      <c r="H27" s="136"/>
      <c r="J27" s="137"/>
      <c r="K27" s="138"/>
      <c r="L27" s="125"/>
      <c r="M27" s="16"/>
    </row>
    <row r="28" spans="1:13" ht="21">
      <c r="A28" s="143"/>
      <c r="B28" s="140" t="s">
        <v>156</v>
      </c>
      <c r="C28" s="141"/>
      <c r="D28" s="141"/>
      <c r="E28" s="13"/>
      <c r="F28" s="13"/>
      <c r="G28" s="13"/>
      <c r="H28" s="136"/>
      <c r="J28" s="137">
        <v>10308989.65</v>
      </c>
      <c r="K28" s="138">
        <v>1801390</v>
      </c>
      <c r="L28" s="125">
        <v>1108180</v>
      </c>
      <c r="M28" s="16">
        <f t="shared" si="0"/>
        <v>11002199.65</v>
      </c>
    </row>
    <row r="29" spans="1:13" ht="21">
      <c r="A29" s="145"/>
      <c r="B29" s="140" t="s">
        <v>157</v>
      </c>
      <c r="C29" s="141">
        <v>2630266.35</v>
      </c>
      <c r="D29" s="141">
        <v>2585806.35</v>
      </c>
      <c r="E29" s="13"/>
      <c r="F29" s="13"/>
      <c r="G29" s="13"/>
      <c r="H29" s="136"/>
      <c r="J29" s="137">
        <v>934086</v>
      </c>
      <c r="K29" s="138"/>
      <c r="L29" s="125">
        <v>45000</v>
      </c>
      <c r="M29" s="16">
        <f t="shared" si="0"/>
        <v>889086</v>
      </c>
    </row>
    <row r="30" spans="1:17" ht="21.75" thickBot="1">
      <c r="A30" s="146"/>
      <c r="B30" s="147" t="s">
        <v>18</v>
      </c>
      <c r="C30" s="148">
        <f>SUM(C9:C29)</f>
        <v>14298058.35</v>
      </c>
      <c r="D30" s="148">
        <f>SUM(D9:D29)</f>
        <v>13727168.35</v>
      </c>
      <c r="E30" s="149"/>
      <c r="F30" s="148">
        <f>SUM(F9:F29)</f>
        <v>14298058.35</v>
      </c>
      <c r="G30" s="148">
        <f>SUM(G9:G29)</f>
        <v>13727168.35</v>
      </c>
      <c r="H30" s="150"/>
      <c r="J30" s="151">
        <f>SUM(J9:J29)</f>
        <v>100552164.65</v>
      </c>
      <c r="K30" s="152">
        <f>SUM(K9:K29)</f>
        <v>1819390</v>
      </c>
      <c r="L30" s="153">
        <f>SUM(L9:L29)</f>
        <v>1566791</v>
      </c>
      <c r="M30" s="17">
        <f>SUM(M9:M29)</f>
        <v>100804763.65</v>
      </c>
      <c r="O30" s="196">
        <f>SUM(O9:O29)</f>
        <v>570890</v>
      </c>
      <c r="Q30" s="196">
        <f>C30-F30</f>
        <v>0</v>
      </c>
    </row>
    <row r="31" spans="1:8" ht="21.75" thickTop="1">
      <c r="A31" s="154"/>
      <c r="B31" s="154"/>
      <c r="C31" s="154"/>
      <c r="D31" s="154"/>
      <c r="E31" s="154"/>
      <c r="F31" s="154"/>
      <c r="G31" s="154"/>
      <c r="H31" s="154"/>
    </row>
    <row r="32" spans="1:10" ht="21">
      <c r="A32" s="286" t="s">
        <v>340</v>
      </c>
      <c r="B32" s="286"/>
      <c r="C32" s="286"/>
      <c r="D32" s="286"/>
      <c r="E32" s="286"/>
      <c r="F32" s="286"/>
      <c r="G32" s="286"/>
      <c r="H32" s="286" t="s">
        <v>113</v>
      </c>
      <c r="I32" s="286"/>
      <c r="J32" s="155">
        <f>D30-M30</f>
        <v>-87077595.30000001</v>
      </c>
    </row>
    <row r="33" spans="1:9" ht="21">
      <c r="A33" s="278" t="s">
        <v>275</v>
      </c>
      <c r="B33" s="278"/>
      <c r="C33" s="278"/>
      <c r="D33" s="278"/>
      <c r="E33" s="278"/>
      <c r="F33" s="278"/>
      <c r="G33" s="278"/>
      <c r="H33" s="23"/>
      <c r="I33" s="114"/>
    </row>
    <row r="34" spans="1:9" ht="21">
      <c r="A34" s="278" t="s">
        <v>337</v>
      </c>
      <c r="B34" s="278"/>
      <c r="C34" s="278"/>
      <c r="D34" s="278"/>
      <c r="E34" s="278"/>
      <c r="F34" s="278"/>
      <c r="G34" s="278"/>
      <c r="H34" s="23"/>
      <c r="I34" s="115"/>
    </row>
    <row r="35" spans="1:8" ht="21">
      <c r="A35" s="287" t="s">
        <v>336</v>
      </c>
      <c r="B35" s="287"/>
      <c r="C35" s="287"/>
      <c r="D35" s="167"/>
      <c r="E35" s="168"/>
      <c r="F35" s="168"/>
      <c r="G35" s="168"/>
      <c r="H35" s="169"/>
    </row>
    <row r="36" spans="2:7" ht="21">
      <c r="B36" s="22"/>
      <c r="C36" s="22"/>
      <c r="D36" s="18"/>
      <c r="E36" s="18"/>
      <c r="F36" s="18"/>
      <c r="G36" s="23"/>
    </row>
    <row r="39" spans="1:8" ht="21">
      <c r="A39" s="156"/>
      <c r="B39" s="156"/>
      <c r="C39" s="156"/>
      <c r="D39" s="156"/>
      <c r="E39" s="156"/>
      <c r="F39" s="156"/>
      <c r="G39" s="156"/>
      <c r="H39" s="156"/>
    </row>
    <row r="40" spans="1:8" ht="21">
      <c r="A40" s="157"/>
      <c r="B40" s="156"/>
      <c r="C40" s="156"/>
      <c r="D40" s="157"/>
      <c r="E40" s="9"/>
      <c r="F40" s="9"/>
      <c r="G40" s="9"/>
      <c r="H40" s="132"/>
    </row>
    <row r="41" spans="1:8" ht="21">
      <c r="A41" s="25"/>
      <c r="B41" s="25"/>
      <c r="C41" s="25"/>
      <c r="D41" s="10"/>
      <c r="E41" s="10"/>
      <c r="F41" s="10"/>
      <c r="G41" s="10"/>
      <c r="H41" s="136"/>
    </row>
    <row r="42" spans="1:8" ht="21">
      <c r="A42" s="25"/>
      <c r="B42" s="25"/>
      <c r="C42" s="25"/>
      <c r="D42" s="10"/>
      <c r="E42" s="10"/>
      <c r="F42" s="10"/>
      <c r="G42" s="10"/>
      <c r="H42" s="136"/>
    </row>
    <row r="43" spans="1:8" ht="21">
      <c r="A43" s="10"/>
      <c r="B43" s="6"/>
      <c r="C43" s="6"/>
      <c r="D43" s="6"/>
      <c r="E43" s="10"/>
      <c r="F43" s="10"/>
      <c r="G43" s="10"/>
      <c r="H43" s="136"/>
    </row>
    <row r="44" spans="1:8" ht="21">
      <c r="A44" s="10"/>
      <c r="B44" s="6"/>
      <c r="C44" s="6"/>
      <c r="D44" s="6"/>
      <c r="E44" s="10"/>
      <c r="F44" s="10"/>
      <c r="G44" s="10"/>
      <c r="H44" s="136"/>
    </row>
    <row r="45" spans="1:8" ht="21">
      <c r="A45" s="10"/>
      <c r="B45" s="6"/>
      <c r="C45" s="6"/>
      <c r="D45" s="6"/>
      <c r="E45" s="10"/>
      <c r="F45" s="10"/>
      <c r="G45" s="10"/>
      <c r="H45" s="136"/>
    </row>
    <row r="46" spans="1:8" ht="21">
      <c r="A46" s="10"/>
      <c r="B46" s="10"/>
      <c r="C46" s="10"/>
      <c r="D46" s="10"/>
      <c r="E46" s="10"/>
      <c r="F46" s="10"/>
      <c r="G46" s="10"/>
      <c r="H46" s="136"/>
    </row>
    <row r="47" spans="1:8" ht="21">
      <c r="A47" s="25"/>
      <c r="B47" s="25"/>
      <c r="C47" s="25"/>
      <c r="D47" s="6"/>
      <c r="E47" s="10"/>
      <c r="F47" s="10"/>
      <c r="G47" s="10"/>
      <c r="H47" s="136"/>
    </row>
    <row r="48" spans="1:8" ht="21">
      <c r="A48" s="10"/>
      <c r="B48" s="25"/>
      <c r="C48" s="25"/>
      <c r="D48" s="10"/>
      <c r="E48" s="10"/>
      <c r="F48" s="10"/>
      <c r="G48" s="10"/>
      <c r="H48" s="136"/>
    </row>
    <row r="49" spans="1:8" ht="21">
      <c r="A49" s="10"/>
      <c r="B49" s="25"/>
      <c r="C49" s="25"/>
      <c r="D49" s="10"/>
      <c r="E49" s="10"/>
      <c r="F49" s="10"/>
      <c r="G49" s="10"/>
      <c r="H49" s="136"/>
    </row>
    <row r="50" spans="1:8" ht="21">
      <c r="A50" s="157"/>
      <c r="B50" s="157"/>
      <c r="C50" s="157"/>
      <c r="D50" s="157"/>
      <c r="E50" s="157"/>
      <c r="F50" s="157"/>
      <c r="G50" s="157"/>
      <c r="H50" s="158"/>
    </row>
    <row r="51" spans="1:8" ht="21">
      <c r="A51" s="10"/>
      <c r="B51" s="10"/>
      <c r="C51" s="10"/>
      <c r="D51" s="10"/>
      <c r="E51" s="10"/>
      <c r="F51" s="10"/>
      <c r="G51" s="10"/>
      <c r="H51" s="3"/>
    </row>
    <row r="52" spans="1:8" ht="21">
      <c r="A52" s="10"/>
      <c r="B52" s="10"/>
      <c r="C52" s="10"/>
      <c r="D52" s="157"/>
      <c r="E52" s="157"/>
      <c r="F52" s="157"/>
      <c r="G52" s="157"/>
      <c r="H52" s="157"/>
    </row>
    <row r="53" spans="1:8" ht="21">
      <c r="A53" s="10"/>
      <c r="B53" s="10"/>
      <c r="C53" s="10"/>
      <c r="D53" s="157"/>
      <c r="E53" s="157"/>
      <c r="F53" s="157"/>
      <c r="G53" s="157"/>
      <c r="H53" s="157"/>
    </row>
    <row r="54" spans="1:8" ht="21">
      <c r="A54" s="10"/>
      <c r="B54" s="10"/>
      <c r="C54" s="10"/>
      <c r="D54" s="157"/>
      <c r="E54" s="157"/>
      <c r="F54" s="157"/>
      <c r="G54" s="157"/>
      <c r="H54" s="157"/>
    </row>
    <row r="55" spans="1:8" ht="21">
      <c r="A55" s="10"/>
      <c r="B55" s="10"/>
      <c r="C55" s="10"/>
      <c r="D55" s="157"/>
      <c r="E55" s="157"/>
      <c r="F55" s="157"/>
      <c r="G55" s="157"/>
      <c r="H55" s="157"/>
    </row>
    <row r="56" spans="1:8" ht="21">
      <c r="A56" s="10"/>
      <c r="B56" s="10"/>
      <c r="C56" s="10"/>
      <c r="D56" s="157"/>
      <c r="E56" s="157"/>
      <c r="F56" s="157"/>
      <c r="G56" s="157"/>
      <c r="H56" s="157"/>
    </row>
    <row r="57" spans="1:8" ht="21">
      <c r="A57" s="10"/>
      <c r="B57" s="10"/>
      <c r="C57" s="10"/>
      <c r="D57" s="10"/>
      <c r="E57" s="10"/>
      <c r="F57" s="10"/>
      <c r="G57" s="10"/>
      <c r="H57" s="10"/>
    </row>
    <row r="58" spans="1:8" ht="21">
      <c r="A58" s="10"/>
      <c r="B58" s="10"/>
      <c r="C58" s="10"/>
      <c r="D58" s="10"/>
      <c r="E58" s="10"/>
      <c r="F58" s="10"/>
      <c r="G58" s="290"/>
      <c r="H58" s="290"/>
    </row>
    <row r="59" spans="1:8" ht="21">
      <c r="A59" s="10"/>
      <c r="B59" s="10"/>
      <c r="C59" s="10"/>
      <c r="D59" s="10"/>
      <c r="E59" s="10"/>
      <c r="F59" s="10"/>
      <c r="G59" s="10"/>
      <c r="H59" s="157"/>
    </row>
    <row r="60" spans="1:8" ht="21">
      <c r="A60" s="10"/>
      <c r="B60" s="10"/>
      <c r="C60" s="10"/>
      <c r="D60" s="10"/>
      <c r="E60" s="10"/>
      <c r="F60" s="10"/>
      <c r="G60" s="290"/>
      <c r="H60" s="290"/>
    </row>
    <row r="61" spans="1:8" ht="21">
      <c r="A61" s="10"/>
      <c r="B61" s="10"/>
      <c r="C61" s="10"/>
      <c r="D61" s="10"/>
      <c r="E61" s="10"/>
      <c r="F61" s="10"/>
      <c r="G61" s="10"/>
      <c r="H61" s="157"/>
    </row>
    <row r="62" spans="1:8" ht="21">
      <c r="A62" s="10"/>
      <c r="B62" s="10"/>
      <c r="C62" s="10"/>
      <c r="D62" s="10"/>
      <c r="E62" s="10"/>
      <c r="F62" s="10"/>
      <c r="G62" s="290"/>
      <c r="H62" s="290"/>
    </row>
    <row r="63" spans="1:8" ht="21">
      <c r="A63" s="10"/>
      <c r="B63" s="10"/>
      <c r="C63" s="10"/>
      <c r="D63" s="10"/>
      <c r="E63" s="10"/>
      <c r="F63" s="10"/>
      <c r="G63" s="10"/>
      <c r="H63" s="10"/>
    </row>
    <row r="64" spans="1:8" ht="21">
      <c r="A64" s="10"/>
      <c r="B64" s="10"/>
      <c r="C64" s="10"/>
      <c r="D64" s="10"/>
      <c r="E64" s="10"/>
      <c r="F64" s="10"/>
      <c r="G64" s="10"/>
      <c r="H64" s="10"/>
    </row>
  </sheetData>
  <sheetProtection/>
  <mergeCells count="16">
    <mergeCell ref="H32:I32"/>
    <mergeCell ref="A16:B16"/>
    <mergeCell ref="G58:H58"/>
    <mergeCell ref="G60:H60"/>
    <mergeCell ref="G62:H62"/>
    <mergeCell ref="A1:H1"/>
    <mergeCell ref="A2:H2"/>
    <mergeCell ref="A3:H3"/>
    <mergeCell ref="E5:G5"/>
    <mergeCell ref="A5:B6"/>
    <mergeCell ref="C5:D6"/>
    <mergeCell ref="F6:G6"/>
    <mergeCell ref="A32:G32"/>
    <mergeCell ref="A33:G33"/>
    <mergeCell ref="A34:G34"/>
    <mergeCell ref="A35:C35"/>
  </mergeCells>
  <printOptions/>
  <pageMargins left="0.2755905511811024" right="0.1968503937007874" top="0.5118110236220472" bottom="0.1968503937007874" header="0.5118110236220472" footer="0.1574803149606299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zoomScaleSheetLayoutView="96" workbookViewId="0" topLeftCell="A1">
      <selection activeCell="J15" sqref="J15"/>
    </sheetView>
  </sheetViews>
  <sheetFormatPr defaultColWidth="9.140625" defaultRowHeight="12.75"/>
  <cols>
    <col min="1" max="1" width="3.140625" style="2" customWidth="1"/>
    <col min="2" max="2" width="2.8515625" style="2" customWidth="1"/>
    <col min="3" max="3" width="35.28125" style="2" customWidth="1"/>
    <col min="4" max="4" width="20.57421875" style="2" customWidth="1"/>
    <col min="5" max="5" width="16.28125" style="2" customWidth="1"/>
    <col min="6" max="6" width="2.421875" style="2" customWidth="1"/>
    <col min="7" max="7" width="16.28125" style="2" customWidth="1"/>
    <col min="8" max="8" width="18.00390625" style="2" customWidth="1"/>
    <col min="9" max="9" width="16.7109375" style="2" customWidth="1"/>
    <col min="10" max="10" width="18.57421875" style="2" customWidth="1"/>
    <col min="11" max="16384" width="9.140625" style="2" customWidth="1"/>
  </cols>
  <sheetData>
    <row r="1" spans="1:10" ht="26.25">
      <c r="A1" s="296" t="str">
        <f>+งบแสดงฐานะการเงิน!A1</f>
        <v>องค์การบริหารส่วนตำบลหินโคน</v>
      </c>
      <c r="B1" s="296"/>
      <c r="C1" s="296"/>
      <c r="D1" s="296"/>
      <c r="E1" s="296"/>
      <c r="F1" s="296"/>
      <c r="G1" s="296"/>
      <c r="H1" s="24"/>
      <c r="I1" s="24"/>
      <c r="J1" s="24"/>
    </row>
    <row r="2" spans="1:10" ht="26.25">
      <c r="A2" s="296" t="s">
        <v>35</v>
      </c>
      <c r="B2" s="296"/>
      <c r="C2" s="296"/>
      <c r="D2" s="296"/>
      <c r="E2" s="296"/>
      <c r="F2" s="296"/>
      <c r="G2" s="296"/>
      <c r="H2" s="24"/>
      <c r="I2" s="24"/>
      <c r="J2" s="24"/>
    </row>
    <row r="3" spans="1:10" ht="26.25">
      <c r="A3" s="296" t="s">
        <v>299</v>
      </c>
      <c r="B3" s="296"/>
      <c r="C3" s="296"/>
      <c r="D3" s="296"/>
      <c r="E3" s="296"/>
      <c r="F3" s="296"/>
      <c r="G3" s="296"/>
      <c r="H3" s="24"/>
      <c r="I3" s="24"/>
      <c r="J3" s="24"/>
    </row>
    <row r="4" spans="2:9" ht="21">
      <c r="B4" s="1"/>
      <c r="C4" s="1"/>
      <c r="D4" s="1"/>
      <c r="E4" s="1"/>
      <c r="F4" s="1"/>
      <c r="G4" s="1"/>
      <c r="H4" s="1"/>
      <c r="I4" s="1"/>
    </row>
    <row r="5" spans="1:10" ht="21">
      <c r="A5" s="31" t="s">
        <v>65</v>
      </c>
      <c r="B5" s="32"/>
      <c r="C5" s="32"/>
      <c r="D5" s="32"/>
      <c r="E5" s="33" t="s">
        <v>300</v>
      </c>
      <c r="F5" s="33"/>
      <c r="G5" s="33" t="s">
        <v>66</v>
      </c>
      <c r="H5" s="18"/>
      <c r="I5" s="22"/>
      <c r="J5" s="1"/>
    </row>
    <row r="6" spans="1:10" ht="21" customHeight="1">
      <c r="A6" s="32"/>
      <c r="B6" s="297" t="s">
        <v>164</v>
      </c>
      <c r="C6" s="297"/>
      <c r="D6" s="297"/>
      <c r="E6" s="34"/>
      <c r="F6" s="34"/>
      <c r="G6" s="34"/>
      <c r="J6" s="1"/>
    </row>
    <row r="7" spans="1:10" ht="21">
      <c r="A7" s="32"/>
      <c r="B7" s="35" t="s">
        <v>67</v>
      </c>
      <c r="C7" s="297" t="s">
        <v>166</v>
      </c>
      <c r="D7" s="297"/>
      <c r="E7" s="37">
        <v>34403191.15</v>
      </c>
      <c r="F7" s="34"/>
      <c r="G7" s="37">
        <v>29617179.32</v>
      </c>
      <c r="J7" s="8"/>
    </row>
    <row r="8" spans="1:10" ht="21" customHeight="1">
      <c r="A8" s="32"/>
      <c r="B8" s="35" t="s">
        <v>67</v>
      </c>
      <c r="C8" s="297" t="s">
        <v>165</v>
      </c>
      <c r="D8" s="297"/>
      <c r="E8" s="37">
        <v>0</v>
      </c>
      <c r="F8" s="34"/>
      <c r="G8" s="37">
        <v>0</v>
      </c>
      <c r="J8" s="20"/>
    </row>
    <row r="9" spans="1:10" ht="21">
      <c r="A9" s="32"/>
      <c r="B9" s="35"/>
      <c r="C9" s="35"/>
      <c r="D9" s="38" t="s">
        <v>7</v>
      </c>
      <c r="E9" s="39">
        <f>SUM(E7:E8)</f>
        <v>34403191.15</v>
      </c>
      <c r="F9" s="34"/>
      <c r="G9" s="39">
        <f>SUM(G7:G8)</f>
        <v>29617179.32</v>
      </c>
      <c r="J9" s="20"/>
    </row>
    <row r="10" spans="1:10" ht="21" customHeight="1">
      <c r="A10" s="32"/>
      <c r="B10" s="297" t="s">
        <v>167</v>
      </c>
      <c r="C10" s="297"/>
      <c r="D10" s="297"/>
      <c r="E10" s="37"/>
      <c r="F10" s="34"/>
      <c r="G10" s="37"/>
      <c r="J10" s="20"/>
    </row>
    <row r="11" spans="1:10" ht="21">
      <c r="A11" s="32"/>
      <c r="B11" s="35" t="s">
        <v>67</v>
      </c>
      <c r="C11" s="297" t="s">
        <v>168</v>
      </c>
      <c r="D11" s="297"/>
      <c r="E11" s="37">
        <v>975574.52</v>
      </c>
      <c r="F11" s="34"/>
      <c r="G11" s="37">
        <v>971673.27</v>
      </c>
      <c r="J11" s="20"/>
    </row>
    <row r="12" spans="1:10" ht="21" customHeight="1">
      <c r="A12" s="32"/>
      <c r="B12" s="35"/>
      <c r="C12" s="297" t="s">
        <v>169</v>
      </c>
      <c r="D12" s="297"/>
      <c r="E12" s="37">
        <v>738884.72</v>
      </c>
      <c r="F12" s="34"/>
      <c r="G12" s="37">
        <v>428691.48</v>
      </c>
      <c r="J12" s="4"/>
    </row>
    <row r="13" spans="1:10" ht="21" customHeight="1">
      <c r="A13" s="32"/>
      <c r="B13" s="35"/>
      <c r="C13" s="297" t="s">
        <v>170</v>
      </c>
      <c r="D13" s="297"/>
      <c r="E13" s="37">
        <v>760.67</v>
      </c>
      <c r="F13" s="34"/>
      <c r="G13" s="37">
        <v>757.63</v>
      </c>
      <c r="J13" s="4"/>
    </row>
    <row r="14" spans="1:10" ht="21" customHeight="1">
      <c r="A14" s="32"/>
      <c r="B14" s="35" t="s">
        <v>67</v>
      </c>
      <c r="C14" s="297" t="s">
        <v>171</v>
      </c>
      <c r="D14" s="297"/>
      <c r="E14" s="37">
        <v>5474326.43</v>
      </c>
      <c r="F14" s="34"/>
      <c r="G14" s="37">
        <v>5425333.4</v>
      </c>
      <c r="J14" s="9"/>
    </row>
    <row r="15" spans="1:7" ht="21">
      <c r="A15" s="32"/>
      <c r="B15" s="35"/>
      <c r="C15" s="35"/>
      <c r="D15" s="38" t="s">
        <v>7</v>
      </c>
      <c r="E15" s="39">
        <f>SUM(E11:E14)</f>
        <v>7189546.34</v>
      </c>
      <c r="F15" s="34"/>
      <c r="G15" s="39">
        <f>SUM(G11:G14)</f>
        <v>6826455.78</v>
      </c>
    </row>
    <row r="16" spans="1:7" ht="21" customHeight="1">
      <c r="A16" s="32"/>
      <c r="B16" s="297" t="s">
        <v>172</v>
      </c>
      <c r="C16" s="297"/>
      <c r="D16" s="297"/>
      <c r="E16" s="40"/>
      <c r="F16" s="34"/>
      <c r="G16" s="40"/>
    </row>
    <row r="17" spans="1:7" ht="21">
      <c r="A17" s="32"/>
      <c r="B17" s="35" t="s">
        <v>67</v>
      </c>
      <c r="C17" s="297" t="s">
        <v>173</v>
      </c>
      <c r="D17" s="297"/>
      <c r="E17" s="37">
        <v>9216715.25</v>
      </c>
      <c r="F17" s="34"/>
      <c r="G17" s="37">
        <v>9182707.8</v>
      </c>
    </row>
    <row r="18" spans="1:7" ht="21">
      <c r="A18" s="32"/>
      <c r="B18" s="35"/>
      <c r="C18" s="35"/>
      <c r="D18" s="38" t="s">
        <v>7</v>
      </c>
      <c r="E18" s="39">
        <f>SUM(E17:E17)</f>
        <v>9216715.25</v>
      </c>
      <c r="F18" s="34"/>
      <c r="G18" s="39">
        <f>SUM(G17:G17)</f>
        <v>9182707.8</v>
      </c>
    </row>
    <row r="19" spans="1:7" ht="21.75" customHeight="1" thickBot="1">
      <c r="A19" s="32"/>
      <c r="B19" s="298" t="s">
        <v>18</v>
      </c>
      <c r="C19" s="298"/>
      <c r="D19" s="298"/>
      <c r="E19" s="42">
        <f>SUM(E9,E15,E18)</f>
        <v>50809452.739999995</v>
      </c>
      <c r="F19" s="34"/>
      <c r="G19" s="42">
        <f>SUM(G9,G15,G18)</f>
        <v>45626342.900000006</v>
      </c>
    </row>
    <row r="20" spans="1:7" ht="21.75" thickTop="1">
      <c r="A20" s="32"/>
      <c r="B20" s="41" t="s">
        <v>67</v>
      </c>
      <c r="C20" s="43" t="s">
        <v>67</v>
      </c>
      <c r="D20" s="36"/>
      <c r="E20" s="44" t="s">
        <v>67</v>
      </c>
      <c r="F20" s="34"/>
      <c r="G20" s="34"/>
    </row>
    <row r="21" spans="1:7" ht="21">
      <c r="A21" s="32"/>
      <c r="B21" s="32"/>
      <c r="C21" s="32"/>
      <c r="D21" s="32"/>
      <c r="E21" s="34"/>
      <c r="F21" s="34"/>
      <c r="G21" s="34"/>
    </row>
    <row r="22" spans="1:3" ht="21">
      <c r="A22" s="15"/>
      <c r="B22" s="18"/>
      <c r="C22" s="18"/>
    </row>
    <row r="23" spans="1:3" ht="21">
      <c r="A23" s="15"/>
      <c r="B23" s="18"/>
      <c r="C23" s="18"/>
    </row>
    <row r="24" spans="1:3" ht="21">
      <c r="A24" s="15"/>
      <c r="B24" s="18"/>
      <c r="C24" s="18"/>
    </row>
    <row r="25" spans="1:3" ht="21">
      <c r="A25" s="15"/>
      <c r="B25" s="18"/>
      <c r="C25" s="18"/>
    </row>
    <row r="26" spans="1:3" ht="21">
      <c r="A26" s="15"/>
      <c r="B26" s="18"/>
      <c r="C26" s="18"/>
    </row>
    <row r="27" spans="1:3" ht="21">
      <c r="A27" s="15"/>
      <c r="B27" s="18"/>
      <c r="C27" s="18"/>
    </row>
    <row r="28" spans="1:3" ht="21">
      <c r="A28" s="15"/>
      <c r="B28" s="18"/>
      <c r="C28" s="18"/>
    </row>
    <row r="29" spans="1:3" ht="21">
      <c r="A29" s="15"/>
      <c r="B29" s="18"/>
      <c r="C29" s="18"/>
    </row>
    <row r="30" spans="1:3" ht="21">
      <c r="A30" s="15"/>
      <c r="B30" s="18"/>
      <c r="C30" s="18"/>
    </row>
  </sheetData>
  <sheetProtection/>
  <mergeCells count="14">
    <mergeCell ref="B19:D19"/>
    <mergeCell ref="B10:D10"/>
    <mergeCell ref="C11:D11"/>
    <mergeCell ref="B16:D16"/>
    <mergeCell ref="C17:D17"/>
    <mergeCell ref="C12:D12"/>
    <mergeCell ref="C13:D13"/>
    <mergeCell ref="A1:G1"/>
    <mergeCell ref="A2:G2"/>
    <mergeCell ref="A3:G3"/>
    <mergeCell ref="C14:D14"/>
    <mergeCell ref="B6:D6"/>
    <mergeCell ref="C7:D7"/>
    <mergeCell ref="C8:D8"/>
  </mergeCells>
  <printOptions/>
  <pageMargins left="0.7480314960629921" right="0.31496062992125984" top="0.8661417322834646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44"/>
  <sheetViews>
    <sheetView zoomScaleSheetLayoutView="95" workbookViewId="0" topLeftCell="A1">
      <selection activeCell="F33" sqref="F33"/>
    </sheetView>
  </sheetViews>
  <sheetFormatPr defaultColWidth="9.140625" defaultRowHeight="12.75"/>
  <cols>
    <col min="1" max="1" width="19.421875" style="2" customWidth="1"/>
    <col min="2" max="2" width="10.57421875" style="2" customWidth="1"/>
    <col min="3" max="3" width="15.00390625" style="2" customWidth="1"/>
    <col min="4" max="4" width="14.140625" style="2" customWidth="1"/>
    <col min="5" max="5" width="15.28125" style="2" customWidth="1"/>
    <col min="6" max="6" width="14.8515625" style="2" bestFit="1" customWidth="1"/>
    <col min="7" max="7" width="15.00390625" style="2" customWidth="1"/>
    <col min="8" max="8" width="9.140625" style="2" customWidth="1"/>
    <col min="9" max="9" width="12.57421875" style="2" bestFit="1" customWidth="1"/>
    <col min="10" max="10" width="14.28125" style="2" customWidth="1"/>
    <col min="11" max="11" width="18.00390625" style="2" customWidth="1"/>
    <col min="12" max="12" width="16.7109375" style="2" customWidth="1"/>
    <col min="13" max="13" width="18.57421875" style="2" customWidth="1"/>
    <col min="14" max="16384" width="9.140625" style="2" customWidth="1"/>
  </cols>
  <sheetData>
    <row r="1" spans="1:12" ht="23.25">
      <c r="A1" s="299" t="str">
        <f>+งบแสดงฐานะการเงิน!A1</f>
        <v>องค์การบริหารส่วนตำบลหินโคน</v>
      </c>
      <c r="B1" s="299"/>
      <c r="C1" s="299"/>
      <c r="D1" s="299"/>
      <c r="E1" s="299"/>
      <c r="F1" s="299"/>
      <c r="G1" s="299"/>
      <c r="H1" s="24"/>
      <c r="I1" s="24"/>
      <c r="J1" s="24"/>
      <c r="K1" s="24"/>
      <c r="L1" s="54"/>
    </row>
    <row r="2" spans="1:13" ht="23.25">
      <c r="A2" s="299" t="s">
        <v>35</v>
      </c>
      <c r="B2" s="299"/>
      <c r="C2" s="299"/>
      <c r="D2" s="299"/>
      <c r="E2" s="299"/>
      <c r="F2" s="299"/>
      <c r="G2" s="299"/>
      <c r="H2" s="24"/>
      <c r="I2" s="24"/>
      <c r="J2" s="24"/>
      <c r="K2" s="24"/>
      <c r="L2" s="54"/>
      <c r="M2" s="20"/>
    </row>
    <row r="3" spans="1:13" ht="23.25">
      <c r="A3" s="299" t="s">
        <v>314</v>
      </c>
      <c r="B3" s="299"/>
      <c r="C3" s="299"/>
      <c r="D3" s="299"/>
      <c r="E3" s="299"/>
      <c r="F3" s="299"/>
      <c r="G3" s="299"/>
      <c r="H3" s="24"/>
      <c r="I3" s="24"/>
      <c r="J3" s="24"/>
      <c r="K3" s="24"/>
      <c r="L3" s="54"/>
      <c r="M3" s="20"/>
    </row>
    <row r="4" spans="12:13" ht="21">
      <c r="L4" s="54"/>
      <c r="M4" s="20"/>
    </row>
    <row r="5" spans="1:13" ht="21">
      <c r="A5" s="62" t="s">
        <v>116</v>
      </c>
      <c r="B5" s="55"/>
      <c r="C5" s="55"/>
      <c r="E5" s="59">
        <v>2562</v>
      </c>
      <c r="F5" s="63"/>
      <c r="G5" s="59">
        <v>2561</v>
      </c>
      <c r="L5" s="54"/>
      <c r="M5" s="1"/>
    </row>
    <row r="6" spans="1:13" ht="21">
      <c r="A6" s="55"/>
      <c r="C6" s="55"/>
      <c r="E6" s="57"/>
      <c r="F6" s="58"/>
      <c r="G6" s="57"/>
      <c r="L6" s="54"/>
      <c r="M6" s="1"/>
    </row>
    <row r="7" spans="1:12" ht="21">
      <c r="A7" s="55"/>
      <c r="B7" s="55"/>
      <c r="C7" s="55"/>
      <c r="E7" s="55"/>
      <c r="F7" s="56"/>
      <c r="G7" s="55"/>
      <c r="L7" s="54"/>
    </row>
    <row r="8" spans="1:7" ht="21.75" thickBot="1">
      <c r="A8" s="55"/>
      <c r="B8" s="59" t="s">
        <v>7</v>
      </c>
      <c r="C8" s="55"/>
      <c r="E8" s="60">
        <f>E6</f>
        <v>0</v>
      </c>
      <c r="F8" s="61"/>
      <c r="G8" s="60">
        <f>G6</f>
        <v>0</v>
      </c>
    </row>
    <row r="9" ht="21.75" thickTop="1"/>
    <row r="10" spans="1:13" ht="2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1"/>
    </row>
    <row r="11" spans="1:12" ht="21">
      <c r="A11" s="15" t="s">
        <v>117</v>
      </c>
      <c r="B11" s="15"/>
      <c r="C11" s="15"/>
      <c r="D11" s="15"/>
      <c r="H11" s="1"/>
      <c r="I11" s="1"/>
      <c r="J11" s="1"/>
      <c r="K11" s="1"/>
      <c r="L11" s="1"/>
    </row>
    <row r="12" spans="1:4" ht="21">
      <c r="A12" s="15"/>
      <c r="B12" s="15"/>
      <c r="C12" s="15"/>
      <c r="D12" s="15"/>
    </row>
    <row r="13" spans="1:7" ht="21">
      <c r="A13" s="300" t="s">
        <v>44</v>
      </c>
      <c r="B13" s="30"/>
      <c r="C13" s="29">
        <v>2562</v>
      </c>
      <c r="D13" s="53"/>
      <c r="E13" s="19"/>
      <c r="F13" s="29">
        <v>2561</v>
      </c>
      <c r="G13" s="27"/>
    </row>
    <row r="14" spans="1:7" ht="21">
      <c r="A14" s="301"/>
      <c r="B14" s="28" t="s">
        <v>45</v>
      </c>
      <c r="C14" s="28" t="s">
        <v>46</v>
      </c>
      <c r="D14" s="28" t="s">
        <v>19</v>
      </c>
      <c r="E14" s="28" t="s">
        <v>45</v>
      </c>
      <c r="F14" s="28" t="s">
        <v>46</v>
      </c>
      <c r="G14" s="28" t="s">
        <v>19</v>
      </c>
    </row>
    <row r="15" spans="1:7" ht="21">
      <c r="A15" s="11" t="s">
        <v>49</v>
      </c>
      <c r="B15" s="12">
        <v>2560</v>
      </c>
      <c r="C15" s="12"/>
      <c r="D15" s="7"/>
      <c r="E15" s="12">
        <v>2560</v>
      </c>
      <c r="F15" s="12"/>
      <c r="G15" s="7"/>
    </row>
    <row r="16" spans="1:13" ht="21">
      <c r="A16" s="13"/>
      <c r="B16" s="12">
        <v>2561</v>
      </c>
      <c r="C16" s="12"/>
      <c r="D16" s="7"/>
      <c r="E16" s="12">
        <v>2561</v>
      </c>
      <c r="F16" s="12"/>
      <c r="G16" s="7"/>
      <c r="M16" s="1"/>
    </row>
    <row r="17" spans="1:10" ht="21">
      <c r="A17" s="13"/>
      <c r="B17" s="12">
        <v>2562</v>
      </c>
      <c r="C17" s="12"/>
      <c r="D17" s="7"/>
      <c r="E17" s="12"/>
      <c r="F17" s="12"/>
      <c r="G17" s="7"/>
      <c r="J17" s="20"/>
    </row>
    <row r="18" spans="1:12" ht="21">
      <c r="A18" s="302" t="s">
        <v>7</v>
      </c>
      <c r="B18" s="303"/>
      <c r="C18" s="28">
        <f>SUM(C15:C17)</f>
        <v>0</v>
      </c>
      <c r="D18" s="26">
        <f>SUM(D15:D17)</f>
        <v>0</v>
      </c>
      <c r="E18" s="28"/>
      <c r="F18" s="28">
        <v>0</v>
      </c>
      <c r="G18" s="26">
        <f>SUM(G15:G17)</f>
        <v>0</v>
      </c>
      <c r="H18" s="10"/>
      <c r="I18" s="10"/>
      <c r="J18" s="3"/>
      <c r="K18" s="3"/>
      <c r="L18" s="3"/>
    </row>
    <row r="19" spans="1:12" ht="21">
      <c r="A19" s="10"/>
      <c r="B19" s="10"/>
      <c r="C19" s="10"/>
      <c r="D19" s="10"/>
      <c r="E19" s="25"/>
      <c r="F19" s="10"/>
      <c r="G19" s="10"/>
      <c r="H19" s="10"/>
      <c r="I19" s="10"/>
      <c r="J19" s="10"/>
      <c r="K19" s="3"/>
      <c r="L19" s="3"/>
    </row>
    <row r="20" spans="1:12" ht="2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"/>
      <c r="L20" s="3"/>
    </row>
    <row r="21" spans="1:13" ht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4"/>
      <c r="M21" s="1"/>
    </row>
    <row r="22" spans="1:12" ht="2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2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0"/>
    </row>
    <row r="24" spans="1:13" ht="2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0"/>
    </row>
    <row r="25" spans="1:13" ht="2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0"/>
    </row>
    <row r="26" spans="1:13" ht="2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0"/>
    </row>
    <row r="27" spans="1:13" ht="2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0"/>
    </row>
    <row r="28" spans="1:13" ht="2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0"/>
    </row>
    <row r="29" spans="1:13" ht="21">
      <c r="A29" s="10"/>
      <c r="B29" s="10"/>
      <c r="C29" s="10"/>
      <c r="D29" s="10"/>
      <c r="E29" s="10"/>
      <c r="F29" s="10"/>
      <c r="G29" s="10"/>
      <c r="H29" s="4"/>
      <c r="I29" s="4"/>
      <c r="J29" s="10"/>
      <c r="K29" s="10"/>
      <c r="L29" s="10"/>
      <c r="M29" s="20"/>
    </row>
    <row r="30" spans="1:13" ht="21">
      <c r="A30" s="10"/>
      <c r="B30" s="10"/>
      <c r="C30" s="10"/>
      <c r="D30" s="10"/>
      <c r="E30" s="10"/>
      <c r="F30" s="10"/>
      <c r="G30" s="10"/>
      <c r="H30" s="4"/>
      <c r="I30" s="4"/>
      <c r="J30" s="10"/>
      <c r="K30" s="10"/>
      <c r="L30" s="10"/>
      <c r="M30" s="20"/>
    </row>
    <row r="31" spans="1:13" ht="21">
      <c r="A31" s="10"/>
      <c r="B31" s="10"/>
      <c r="C31" s="10"/>
      <c r="D31" s="10"/>
      <c r="E31" s="10"/>
      <c r="F31" s="10"/>
      <c r="G31" s="10"/>
      <c r="H31" s="4"/>
      <c r="I31" s="4"/>
      <c r="J31" s="10"/>
      <c r="K31" s="10"/>
      <c r="L31" s="10"/>
      <c r="M31" s="20"/>
    </row>
    <row r="32" spans="1:13" ht="21">
      <c r="A32" s="10"/>
      <c r="B32" s="10"/>
      <c r="C32" s="10"/>
      <c r="D32" s="10"/>
      <c r="E32" s="10"/>
      <c r="F32" s="10"/>
      <c r="G32" s="25"/>
      <c r="H32" s="10"/>
      <c r="I32" s="10"/>
      <c r="J32" s="10"/>
      <c r="K32" s="10"/>
      <c r="L32" s="10"/>
      <c r="M32" s="20"/>
    </row>
    <row r="33" spans="1:13" ht="2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"/>
    </row>
    <row r="34" spans="1:13" ht="21">
      <c r="A34" s="10"/>
      <c r="B34" s="10"/>
      <c r="C34" s="10"/>
      <c r="D34" s="10"/>
      <c r="E34" s="9"/>
      <c r="F34" s="9"/>
      <c r="G34" s="9"/>
      <c r="H34" s="9"/>
      <c r="I34" s="9"/>
      <c r="J34" s="9"/>
      <c r="K34" s="9"/>
      <c r="L34" s="9"/>
      <c r="M34" s="20"/>
    </row>
    <row r="35" spans="1:13" ht="21">
      <c r="A35" s="10"/>
      <c r="B35" s="10"/>
      <c r="C35" s="10"/>
      <c r="D35" s="10"/>
      <c r="E35" s="9"/>
      <c r="F35" s="9"/>
      <c r="G35" s="9"/>
      <c r="H35" s="9"/>
      <c r="I35" s="9"/>
      <c r="J35" s="9"/>
      <c r="K35" s="9"/>
      <c r="L35" s="9"/>
      <c r="M35" s="1"/>
    </row>
    <row r="36" spans="1:13" ht="21">
      <c r="A36" s="10"/>
      <c r="B36" s="10"/>
      <c r="C36" s="10"/>
      <c r="D36" s="10"/>
      <c r="E36" s="9"/>
      <c r="F36" s="9"/>
      <c r="G36" s="9"/>
      <c r="H36" s="9"/>
      <c r="I36" s="9"/>
      <c r="J36" s="9"/>
      <c r="K36" s="9"/>
      <c r="L36" s="9"/>
      <c r="M36" s="20"/>
    </row>
    <row r="37" spans="1:13" ht="21">
      <c r="A37" s="10"/>
      <c r="B37" s="10"/>
      <c r="C37" s="10"/>
      <c r="D37" s="10"/>
      <c r="E37" s="9"/>
      <c r="F37" s="9"/>
      <c r="G37" s="9"/>
      <c r="H37" s="9"/>
      <c r="I37" s="9"/>
      <c r="J37" s="9"/>
      <c r="K37" s="9"/>
      <c r="L37" s="9"/>
      <c r="M37" s="20"/>
    </row>
    <row r="38" spans="1:13" ht="21">
      <c r="A38" s="10"/>
      <c r="B38" s="10"/>
      <c r="C38" s="10"/>
      <c r="D38" s="10"/>
      <c r="E38" s="9"/>
      <c r="F38" s="9"/>
      <c r="G38" s="9"/>
      <c r="H38" s="9"/>
      <c r="I38" s="9"/>
      <c r="J38" s="9"/>
      <c r="K38" s="9"/>
      <c r="L38" s="9"/>
      <c r="M38" s="20"/>
    </row>
    <row r="39" spans="1:13" ht="21">
      <c r="A39" s="10"/>
      <c r="B39" s="10"/>
      <c r="C39" s="10"/>
      <c r="D39" s="10"/>
      <c r="E39" s="9"/>
      <c r="F39" s="9"/>
      <c r="G39" s="9"/>
      <c r="H39" s="9"/>
      <c r="I39" s="9"/>
      <c r="J39" s="9"/>
      <c r="K39" s="9"/>
      <c r="L39" s="9"/>
      <c r="M39" s="1"/>
    </row>
    <row r="40" spans="1:13" ht="21">
      <c r="A40" s="10"/>
      <c r="B40" s="10"/>
      <c r="C40" s="10"/>
      <c r="D40" s="10"/>
      <c r="E40" s="9"/>
      <c r="F40" s="9"/>
      <c r="G40" s="9"/>
      <c r="H40" s="9"/>
      <c r="I40" s="9"/>
      <c r="J40" s="9"/>
      <c r="K40" s="9"/>
      <c r="L40" s="9"/>
      <c r="M40" s="20"/>
    </row>
    <row r="41" spans="1:13" ht="21">
      <c r="A41" s="10"/>
      <c r="B41" s="10"/>
      <c r="C41" s="10"/>
      <c r="D41" s="10"/>
      <c r="E41" s="10"/>
      <c r="F41" s="10"/>
      <c r="G41" s="25"/>
      <c r="H41" s="10"/>
      <c r="I41" s="10"/>
      <c r="J41" s="10"/>
      <c r="K41" s="10"/>
      <c r="L41" s="10"/>
      <c r="M41" s="18"/>
    </row>
    <row r="42" spans="1:13" ht="21">
      <c r="A42" s="10"/>
      <c r="B42" s="10"/>
      <c r="C42" s="10"/>
      <c r="D42" s="10"/>
      <c r="E42" s="10"/>
      <c r="F42" s="10"/>
      <c r="G42" s="25"/>
      <c r="H42" s="10"/>
      <c r="I42" s="10"/>
      <c r="J42" s="10"/>
      <c r="K42" s="10"/>
      <c r="L42" s="3"/>
      <c r="M42" s="18"/>
    </row>
    <row r="43" spans="1:12" ht="2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"/>
    </row>
    <row r="44" spans="1:12" ht="21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</row>
  </sheetData>
  <sheetProtection/>
  <mergeCells count="7">
    <mergeCell ref="A44:L44"/>
    <mergeCell ref="A1:G1"/>
    <mergeCell ref="A2:G2"/>
    <mergeCell ref="A13:A14"/>
    <mergeCell ref="A3:G3"/>
    <mergeCell ref="A18:B18"/>
    <mergeCell ref="A10:L10"/>
  </mergeCells>
  <printOptions/>
  <pageMargins left="0.7480314960629921" right="0.21" top="0.5118110236220472" bottom="0.1968503937007874" header="0.5118110236220472" footer="0.1574803149606299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56"/>
  <sheetViews>
    <sheetView zoomScale="115" zoomScaleNormal="115" zoomScaleSheetLayoutView="115" zoomScalePageLayoutView="0" workbookViewId="0" topLeftCell="A28">
      <selection activeCell="A7" sqref="A7"/>
    </sheetView>
  </sheetViews>
  <sheetFormatPr defaultColWidth="9.140625" defaultRowHeight="12.75"/>
  <cols>
    <col min="1" max="1" width="23.57421875" style="65" customWidth="1"/>
    <col min="2" max="2" width="46.57421875" style="65" customWidth="1"/>
    <col min="3" max="3" width="9.140625" style="65" customWidth="1"/>
    <col min="4" max="4" width="8.7109375" style="65" customWidth="1"/>
    <col min="5" max="5" width="3.8515625" style="65" customWidth="1"/>
    <col min="6" max="16384" width="9.140625" style="65" customWidth="1"/>
  </cols>
  <sheetData>
    <row r="1" spans="1:7" ht="23.25">
      <c r="A1" s="299" t="str">
        <f>+งบแสดงฐานะการเงิน!A1</f>
        <v>องค์การบริหารส่วนตำบลหินโคน</v>
      </c>
      <c r="B1" s="299"/>
      <c r="C1" s="299"/>
      <c r="D1" s="299"/>
      <c r="E1" s="299"/>
      <c r="F1" s="24"/>
      <c r="G1" s="24"/>
    </row>
    <row r="2" spans="1:7" ht="23.25">
      <c r="A2" s="299" t="s">
        <v>35</v>
      </c>
      <c r="B2" s="299"/>
      <c r="C2" s="299"/>
      <c r="D2" s="299"/>
      <c r="E2" s="299"/>
      <c r="F2" s="24"/>
      <c r="G2" s="24"/>
    </row>
    <row r="3" spans="1:7" ht="23.25">
      <c r="A3" s="299" t="s">
        <v>314</v>
      </c>
      <c r="B3" s="299"/>
      <c r="C3" s="299"/>
      <c r="D3" s="299"/>
      <c r="E3" s="299"/>
      <c r="F3" s="24"/>
      <c r="G3" s="24"/>
    </row>
    <row r="4" spans="1:7" ht="21">
      <c r="A4" s="62" t="s">
        <v>119</v>
      </c>
      <c r="B4" s="62"/>
      <c r="C4" s="55"/>
      <c r="D4" s="55"/>
      <c r="E4" s="55"/>
      <c r="F4" s="55"/>
      <c r="G4" s="55"/>
    </row>
    <row r="5" spans="1:8" ht="21">
      <c r="A5" s="62"/>
      <c r="B5" s="171"/>
      <c r="C5" s="144"/>
      <c r="D5" s="55"/>
      <c r="E5" s="144"/>
      <c r="F5" s="56"/>
      <c r="G5" s="56"/>
      <c r="H5" s="197"/>
    </row>
    <row r="6" spans="1:8" ht="21">
      <c r="A6" s="62" t="s">
        <v>298</v>
      </c>
      <c r="B6" s="171"/>
      <c r="C6" s="144"/>
      <c r="D6" s="55"/>
      <c r="E6" s="144"/>
      <c r="F6" s="311"/>
      <c r="G6" s="311"/>
      <c r="H6" s="197"/>
    </row>
    <row r="7" spans="1:8" ht="21">
      <c r="A7" s="174" t="s">
        <v>69</v>
      </c>
      <c r="B7" s="174" t="s">
        <v>118</v>
      </c>
      <c r="C7" s="313" t="s">
        <v>19</v>
      </c>
      <c r="D7" s="313"/>
      <c r="E7" s="313"/>
      <c r="F7" s="311"/>
      <c r="G7" s="311"/>
      <c r="H7" s="197"/>
    </row>
    <row r="8" spans="1:8" ht="21">
      <c r="A8" s="172" t="s">
        <v>315</v>
      </c>
      <c r="B8" s="175" t="s">
        <v>316</v>
      </c>
      <c r="C8" s="309">
        <v>100000</v>
      </c>
      <c r="D8" s="309"/>
      <c r="E8" s="309"/>
      <c r="F8" s="311"/>
      <c r="G8" s="311"/>
      <c r="H8" s="197"/>
    </row>
    <row r="9" spans="1:8" ht="21">
      <c r="A9" s="172" t="s">
        <v>174</v>
      </c>
      <c r="B9" s="175" t="s">
        <v>279</v>
      </c>
      <c r="C9" s="304">
        <v>40000</v>
      </c>
      <c r="D9" s="305"/>
      <c r="E9" s="306"/>
      <c r="F9" s="56"/>
      <c r="G9" s="56"/>
      <c r="H9" s="197"/>
    </row>
    <row r="10" spans="1:8" ht="21">
      <c r="A10" s="172" t="s">
        <v>317</v>
      </c>
      <c r="B10" s="175" t="s">
        <v>318</v>
      </c>
      <c r="C10" s="304">
        <v>100000</v>
      </c>
      <c r="D10" s="305"/>
      <c r="E10" s="306"/>
      <c r="F10" s="56"/>
      <c r="G10" s="56"/>
      <c r="H10" s="197"/>
    </row>
    <row r="11" spans="1:8" ht="21">
      <c r="A11" s="172" t="s">
        <v>176</v>
      </c>
      <c r="B11" s="175" t="s">
        <v>319</v>
      </c>
      <c r="C11" s="304">
        <v>40000</v>
      </c>
      <c r="D11" s="305"/>
      <c r="E11" s="306"/>
      <c r="F11" s="312"/>
      <c r="G11" s="312"/>
      <c r="H11" s="197"/>
    </row>
    <row r="12" spans="1:8" ht="21">
      <c r="A12" s="172" t="s">
        <v>180</v>
      </c>
      <c r="B12" s="175" t="s">
        <v>320</v>
      </c>
      <c r="C12" s="304">
        <v>80000</v>
      </c>
      <c r="D12" s="305"/>
      <c r="E12" s="306"/>
      <c r="F12" s="311"/>
      <c r="G12" s="311"/>
      <c r="H12" s="197"/>
    </row>
    <row r="13" spans="1:8" ht="21">
      <c r="A13" s="172" t="s">
        <v>181</v>
      </c>
      <c r="B13" s="175" t="s">
        <v>321</v>
      </c>
      <c r="C13" s="304">
        <v>100000</v>
      </c>
      <c r="D13" s="305"/>
      <c r="E13" s="306"/>
      <c r="F13" s="311"/>
      <c r="G13" s="311"/>
      <c r="H13" s="197"/>
    </row>
    <row r="14" spans="1:8" ht="21">
      <c r="A14" s="172" t="s">
        <v>182</v>
      </c>
      <c r="B14" s="175" t="s">
        <v>322</v>
      </c>
      <c r="C14" s="304">
        <v>100000</v>
      </c>
      <c r="D14" s="305"/>
      <c r="E14" s="306"/>
      <c r="F14" s="311"/>
      <c r="G14" s="311"/>
      <c r="H14" s="197"/>
    </row>
    <row r="15" spans="1:8" ht="21">
      <c r="A15" s="172" t="s">
        <v>323</v>
      </c>
      <c r="B15" s="175" t="s">
        <v>324</v>
      </c>
      <c r="C15" s="304">
        <v>100000</v>
      </c>
      <c r="D15" s="305"/>
      <c r="E15" s="306"/>
      <c r="F15" s="311"/>
      <c r="G15" s="311"/>
      <c r="H15" s="197"/>
    </row>
    <row r="16" spans="1:8" ht="21">
      <c r="A16" s="172" t="s">
        <v>175</v>
      </c>
      <c r="B16" s="175" t="s">
        <v>289</v>
      </c>
      <c r="C16" s="304">
        <v>100000</v>
      </c>
      <c r="D16" s="305"/>
      <c r="E16" s="306"/>
      <c r="F16" s="10"/>
      <c r="G16" s="10"/>
      <c r="H16" s="197"/>
    </row>
    <row r="17" spans="1:7" ht="21">
      <c r="A17" s="172" t="s">
        <v>184</v>
      </c>
      <c r="B17" s="175" t="s">
        <v>325</v>
      </c>
      <c r="C17" s="304">
        <v>100000</v>
      </c>
      <c r="D17" s="305"/>
      <c r="E17" s="306"/>
      <c r="F17" s="2"/>
      <c r="G17" s="2"/>
    </row>
    <row r="18" spans="1:7" ht="21">
      <c r="A18" s="172" t="s">
        <v>179</v>
      </c>
      <c r="B18" s="175" t="s">
        <v>326</v>
      </c>
      <c r="C18" s="304">
        <v>80000</v>
      </c>
      <c r="D18" s="305"/>
      <c r="E18" s="306"/>
      <c r="F18" s="2"/>
      <c r="G18" s="2"/>
    </row>
    <row r="19" spans="1:7" ht="21">
      <c r="A19" s="172"/>
      <c r="B19" s="175"/>
      <c r="C19" s="304"/>
      <c r="D19" s="305"/>
      <c r="E19" s="256"/>
      <c r="F19" s="2"/>
      <c r="G19" s="2"/>
    </row>
    <row r="20" spans="1:7" ht="21.75" thickBot="1">
      <c r="A20" s="307" t="s">
        <v>7</v>
      </c>
      <c r="B20" s="307"/>
      <c r="C20" s="308">
        <f>SUM(C8:C18)</f>
        <v>940000</v>
      </c>
      <c r="D20" s="308"/>
      <c r="E20" s="308"/>
      <c r="F20" s="2"/>
      <c r="G20" s="2"/>
    </row>
    <row r="21" ht="21" thickTop="1"/>
    <row r="38" spans="1:5" ht="21">
      <c r="A38" s="62" t="s">
        <v>68</v>
      </c>
      <c r="B38" s="166"/>
      <c r="C38" s="144"/>
      <c r="D38" s="176"/>
      <c r="E38" s="144"/>
    </row>
    <row r="39" spans="1:5" ht="21">
      <c r="A39" s="173" t="s">
        <v>69</v>
      </c>
      <c r="B39" s="173" t="s">
        <v>118</v>
      </c>
      <c r="C39" s="310" t="s">
        <v>19</v>
      </c>
      <c r="D39" s="310"/>
      <c r="E39" s="310"/>
    </row>
    <row r="40" spans="1:5" ht="21">
      <c r="A40" s="172" t="s">
        <v>276</v>
      </c>
      <c r="B40" s="175" t="s">
        <v>277</v>
      </c>
      <c r="C40" s="309">
        <v>60000</v>
      </c>
      <c r="D40" s="309"/>
      <c r="E40" s="309"/>
    </row>
    <row r="41" spans="1:5" ht="21">
      <c r="A41" s="172" t="s">
        <v>177</v>
      </c>
      <c r="B41" s="175" t="s">
        <v>278</v>
      </c>
      <c r="C41" s="304">
        <v>100000</v>
      </c>
      <c r="D41" s="305"/>
      <c r="E41" s="306"/>
    </row>
    <row r="42" spans="1:5" ht="21">
      <c r="A42" s="172" t="s">
        <v>174</v>
      </c>
      <c r="B42" s="175" t="s">
        <v>279</v>
      </c>
      <c r="C42" s="304">
        <v>60000</v>
      </c>
      <c r="D42" s="305"/>
      <c r="E42" s="306"/>
    </row>
    <row r="43" spans="1:5" ht="21">
      <c r="A43" s="172" t="s">
        <v>280</v>
      </c>
      <c r="B43" s="175" t="s">
        <v>281</v>
      </c>
      <c r="C43" s="304">
        <v>40000</v>
      </c>
      <c r="D43" s="305"/>
      <c r="E43" s="306"/>
    </row>
    <row r="44" spans="1:5" ht="21">
      <c r="A44" s="172" t="s">
        <v>176</v>
      </c>
      <c r="B44" s="175" t="s">
        <v>282</v>
      </c>
      <c r="C44" s="304">
        <v>60000</v>
      </c>
      <c r="D44" s="305"/>
      <c r="E44" s="306"/>
    </row>
    <row r="45" spans="1:5" ht="21">
      <c r="A45" s="172" t="s">
        <v>180</v>
      </c>
      <c r="B45" s="175" t="s">
        <v>283</v>
      </c>
      <c r="C45" s="304">
        <v>100000</v>
      </c>
      <c r="D45" s="305"/>
      <c r="E45" s="306"/>
    </row>
    <row r="46" spans="1:5" ht="21">
      <c r="A46" s="172" t="s">
        <v>181</v>
      </c>
      <c r="B46" s="175" t="s">
        <v>284</v>
      </c>
      <c r="C46" s="304">
        <v>100000</v>
      </c>
      <c r="D46" s="305"/>
      <c r="E46" s="306"/>
    </row>
    <row r="47" spans="1:5" ht="21">
      <c r="A47" s="172" t="s">
        <v>182</v>
      </c>
      <c r="B47" s="175" t="s">
        <v>285</v>
      </c>
      <c r="C47" s="304">
        <v>100000</v>
      </c>
      <c r="D47" s="305"/>
      <c r="E47" s="306"/>
    </row>
    <row r="48" spans="1:5" ht="21">
      <c r="A48" s="172" t="s">
        <v>286</v>
      </c>
      <c r="B48" s="175" t="s">
        <v>287</v>
      </c>
      <c r="C48" s="304">
        <v>100000</v>
      </c>
      <c r="D48" s="305"/>
      <c r="E48" s="306"/>
    </row>
    <row r="49" spans="1:5" ht="21">
      <c r="A49" s="172" t="s">
        <v>183</v>
      </c>
      <c r="B49" s="175" t="s">
        <v>288</v>
      </c>
      <c r="C49" s="304">
        <v>100000</v>
      </c>
      <c r="D49" s="305"/>
      <c r="E49" s="306"/>
    </row>
    <row r="50" spans="1:5" ht="21">
      <c r="A50" s="172" t="s">
        <v>175</v>
      </c>
      <c r="B50" s="175" t="s">
        <v>289</v>
      </c>
      <c r="C50" s="304">
        <v>100000</v>
      </c>
      <c r="D50" s="305"/>
      <c r="E50" s="306"/>
    </row>
    <row r="51" spans="1:5" ht="21">
      <c r="A51" s="172" t="s">
        <v>184</v>
      </c>
      <c r="B51" s="175" t="s">
        <v>290</v>
      </c>
      <c r="C51" s="304">
        <v>20000</v>
      </c>
      <c r="D51" s="305"/>
      <c r="E51" s="306"/>
    </row>
    <row r="52" spans="1:5" ht="21">
      <c r="A52" s="172" t="s">
        <v>179</v>
      </c>
      <c r="B52" s="175" t="s">
        <v>291</v>
      </c>
      <c r="C52" s="304">
        <v>100000</v>
      </c>
      <c r="D52" s="305"/>
      <c r="E52" s="306"/>
    </row>
    <row r="53" spans="1:5" ht="21">
      <c r="A53" s="172" t="s">
        <v>178</v>
      </c>
      <c r="B53" s="175" t="s">
        <v>292</v>
      </c>
      <c r="C53" s="304">
        <v>100000</v>
      </c>
      <c r="D53" s="305"/>
      <c r="E53" s="306"/>
    </row>
    <row r="54" spans="1:5" ht="21">
      <c r="A54" s="172" t="s">
        <v>293</v>
      </c>
      <c r="B54" s="175" t="s">
        <v>294</v>
      </c>
      <c r="C54" s="304">
        <v>100000</v>
      </c>
      <c r="D54" s="305"/>
      <c r="E54" s="306"/>
    </row>
    <row r="55" spans="1:5" ht="21">
      <c r="A55" s="172"/>
      <c r="B55" s="175"/>
      <c r="C55" s="309"/>
      <c r="D55" s="309"/>
      <c r="E55" s="309"/>
    </row>
    <row r="56" spans="1:5" ht="21.75" thickBot="1">
      <c r="A56" s="307" t="s">
        <v>7</v>
      </c>
      <c r="B56" s="307"/>
      <c r="C56" s="308">
        <f>SUM(C40:C55)</f>
        <v>1240000</v>
      </c>
      <c r="D56" s="308"/>
      <c r="E56" s="308"/>
    </row>
    <row r="57" ht="21" thickTop="1"/>
  </sheetData>
  <sheetProtection/>
  <mergeCells count="45">
    <mergeCell ref="F15:G15"/>
    <mergeCell ref="F11:G11"/>
    <mergeCell ref="F12:G12"/>
    <mergeCell ref="A1:E1"/>
    <mergeCell ref="A2:E2"/>
    <mergeCell ref="A3:E3"/>
    <mergeCell ref="F13:G13"/>
    <mergeCell ref="F14:G14"/>
    <mergeCell ref="F6:G6"/>
    <mergeCell ref="C7:E7"/>
    <mergeCell ref="F7:G7"/>
    <mergeCell ref="F8:G8"/>
    <mergeCell ref="C8:E8"/>
    <mergeCell ref="C9:E9"/>
    <mergeCell ref="C10:E10"/>
    <mergeCell ref="C11:E11"/>
    <mergeCell ref="C18:E18"/>
    <mergeCell ref="C12:E12"/>
    <mergeCell ref="C13:E13"/>
    <mergeCell ref="C14:E14"/>
    <mergeCell ref="C15:E15"/>
    <mergeCell ref="C16:E16"/>
    <mergeCell ref="C17:E17"/>
    <mergeCell ref="A20:B20"/>
    <mergeCell ref="C20:E20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54:E54"/>
    <mergeCell ref="A56:B56"/>
    <mergeCell ref="C56:E56"/>
    <mergeCell ref="C19:D19"/>
    <mergeCell ref="C55:E55"/>
    <mergeCell ref="C50:E50"/>
    <mergeCell ref="C51:E51"/>
    <mergeCell ref="C52:E52"/>
    <mergeCell ref="C53:E53"/>
    <mergeCell ref="C49:E49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zoomScaleSheetLayoutView="100" zoomScalePageLayoutView="0" workbookViewId="0" topLeftCell="A5">
      <selection activeCell="B24" sqref="B24"/>
    </sheetView>
  </sheetViews>
  <sheetFormatPr defaultColWidth="9.140625" defaultRowHeight="12.75"/>
  <cols>
    <col min="1" max="1" width="14.00390625" style="2" customWidth="1"/>
    <col min="2" max="2" width="27.7109375" style="2" customWidth="1"/>
    <col min="3" max="3" width="31.7109375" style="2" customWidth="1"/>
    <col min="4" max="4" width="18.7109375" style="2" bestFit="1" customWidth="1"/>
    <col min="5" max="5" width="27.140625" style="2" customWidth="1"/>
    <col min="6" max="6" width="51.8515625" style="2" customWidth="1"/>
    <col min="7" max="7" width="14.421875" style="2" customWidth="1"/>
    <col min="8" max="8" width="12.57421875" style="2" bestFit="1" customWidth="1"/>
    <col min="9" max="9" width="17.28125" style="2" customWidth="1"/>
    <col min="10" max="16384" width="9.140625" style="2" customWidth="1"/>
  </cols>
  <sheetData>
    <row r="1" spans="1:7" ht="23.25">
      <c r="A1" s="299" t="str">
        <f>'หมายเหตุ 7'!A1:E1</f>
        <v>องค์การบริหารส่วนตำบลหินโคน</v>
      </c>
      <c r="B1" s="299"/>
      <c r="C1" s="299"/>
      <c r="D1" s="299"/>
      <c r="E1" s="299"/>
      <c r="F1" s="299"/>
      <c r="G1" s="299"/>
    </row>
    <row r="2" spans="1:7" ht="23.25">
      <c r="A2" s="299" t="s">
        <v>35</v>
      </c>
      <c r="B2" s="299"/>
      <c r="C2" s="299"/>
      <c r="D2" s="299"/>
      <c r="E2" s="299"/>
      <c r="F2" s="299"/>
      <c r="G2" s="299"/>
    </row>
    <row r="3" spans="1:8" ht="23.25">
      <c r="A3" s="314" t="s">
        <v>299</v>
      </c>
      <c r="B3" s="314"/>
      <c r="C3" s="314"/>
      <c r="D3" s="314"/>
      <c r="E3" s="314"/>
      <c r="F3" s="314"/>
      <c r="G3" s="314"/>
      <c r="H3" s="270"/>
    </row>
    <row r="4" spans="1:6" ht="21">
      <c r="A4" s="15" t="s">
        <v>123</v>
      </c>
      <c r="B4" s="1"/>
      <c r="C4" s="1"/>
      <c r="D4" s="1"/>
      <c r="E4" s="1"/>
      <c r="F4" s="1"/>
    </row>
    <row r="5" spans="1:7" ht="21">
      <c r="A5" s="62" t="s">
        <v>298</v>
      </c>
      <c r="B5" s="55"/>
      <c r="C5" s="55"/>
      <c r="D5" s="55"/>
      <c r="E5" s="55"/>
      <c r="F5" s="55"/>
      <c r="G5" s="55"/>
    </row>
    <row r="6" spans="1:7" ht="21">
      <c r="A6" s="76" t="s">
        <v>37</v>
      </c>
      <c r="B6" s="76" t="s">
        <v>38</v>
      </c>
      <c r="C6" s="76" t="s">
        <v>39</v>
      </c>
      <c r="D6" s="76" t="s">
        <v>40</v>
      </c>
      <c r="E6" s="76" t="s">
        <v>36</v>
      </c>
      <c r="F6" s="76" t="s">
        <v>41</v>
      </c>
      <c r="G6" s="76" t="s">
        <v>19</v>
      </c>
    </row>
    <row r="7" spans="1:7" ht="21">
      <c r="A7" s="259" t="s">
        <v>124</v>
      </c>
      <c r="B7" s="259" t="s">
        <v>185</v>
      </c>
      <c r="C7" s="260" t="s">
        <v>328</v>
      </c>
      <c r="D7" s="259" t="s">
        <v>329</v>
      </c>
      <c r="E7" s="260" t="s">
        <v>157</v>
      </c>
      <c r="F7" s="199" t="s">
        <v>330</v>
      </c>
      <c r="G7" s="261">
        <v>868000</v>
      </c>
    </row>
    <row r="8" spans="1:7" ht="23.25" customHeight="1">
      <c r="A8" s="262" t="s">
        <v>124</v>
      </c>
      <c r="B8" s="263" t="s">
        <v>188</v>
      </c>
      <c r="C8" s="264" t="s">
        <v>189</v>
      </c>
      <c r="D8" s="263" t="s">
        <v>2</v>
      </c>
      <c r="E8" s="264" t="s">
        <v>126</v>
      </c>
      <c r="F8" s="200"/>
      <c r="G8" s="265">
        <v>27899.2</v>
      </c>
    </row>
    <row r="9" spans="1:7" ht="21">
      <c r="A9" s="266" t="s">
        <v>124</v>
      </c>
      <c r="B9" s="266" t="s">
        <v>190</v>
      </c>
      <c r="C9" s="267" t="s">
        <v>128</v>
      </c>
      <c r="D9" s="266" t="s">
        <v>25</v>
      </c>
      <c r="E9" s="267" t="s">
        <v>70</v>
      </c>
      <c r="F9" s="268" t="s">
        <v>331</v>
      </c>
      <c r="G9" s="265">
        <v>200000</v>
      </c>
    </row>
    <row r="10" spans="1:7" ht="21">
      <c r="A10" s="266" t="s">
        <v>124</v>
      </c>
      <c r="B10" s="266" t="s">
        <v>190</v>
      </c>
      <c r="C10" s="267" t="s">
        <v>128</v>
      </c>
      <c r="D10" s="266" t="s">
        <v>25</v>
      </c>
      <c r="E10" s="267" t="s">
        <v>70</v>
      </c>
      <c r="F10" s="268" t="s">
        <v>332</v>
      </c>
      <c r="G10" s="265">
        <v>239000</v>
      </c>
    </row>
    <row r="11" spans="1:7" ht="21.75" customHeight="1">
      <c r="A11" s="266" t="s">
        <v>124</v>
      </c>
      <c r="B11" s="266" t="s">
        <v>190</v>
      </c>
      <c r="C11" s="267" t="s">
        <v>128</v>
      </c>
      <c r="D11" s="266" t="s">
        <v>25</v>
      </c>
      <c r="E11" s="267" t="s">
        <v>70</v>
      </c>
      <c r="F11" s="268" t="s">
        <v>333</v>
      </c>
      <c r="G11" s="265">
        <v>447000</v>
      </c>
    </row>
    <row r="12" spans="1:7" ht="21">
      <c r="A12" s="266" t="s">
        <v>124</v>
      </c>
      <c r="B12" s="266" t="s">
        <v>190</v>
      </c>
      <c r="C12" s="267" t="s">
        <v>128</v>
      </c>
      <c r="D12" s="266" t="s">
        <v>25</v>
      </c>
      <c r="E12" s="267" t="s">
        <v>70</v>
      </c>
      <c r="F12" s="268" t="s">
        <v>334</v>
      </c>
      <c r="G12" s="206">
        <v>263000</v>
      </c>
    </row>
    <row r="13" spans="1:7" ht="21">
      <c r="A13" s="201"/>
      <c r="B13" s="201"/>
      <c r="C13" s="201"/>
      <c r="D13" s="201"/>
      <c r="E13" s="201"/>
      <c r="F13" s="201"/>
      <c r="G13" s="202"/>
    </row>
    <row r="14" spans="1:7" ht="21">
      <c r="A14" s="315" t="s">
        <v>7</v>
      </c>
      <c r="B14" s="316"/>
      <c r="C14" s="316"/>
      <c r="D14" s="316"/>
      <c r="E14" s="316"/>
      <c r="F14" s="317"/>
      <c r="G14" s="203">
        <f>SUM(G7:G13)</f>
        <v>2044899.2</v>
      </c>
    </row>
    <row r="15" spans="1:7" ht="21">
      <c r="A15" s="204"/>
      <c r="B15" s="204"/>
      <c r="C15" s="204"/>
      <c r="D15" s="204"/>
      <c r="E15" s="204"/>
      <c r="F15" s="204"/>
      <c r="G15" s="205"/>
    </row>
    <row r="16" spans="1:7" ht="21">
      <c r="A16" s="204"/>
      <c r="B16" s="204"/>
      <c r="C16" s="204"/>
      <c r="D16" s="204"/>
      <c r="E16" s="204"/>
      <c r="F16" s="204"/>
      <c r="G16" s="205"/>
    </row>
    <row r="17" spans="1:7" ht="21">
      <c r="A17" s="204"/>
      <c r="B17" s="204"/>
      <c r="C17" s="204"/>
      <c r="D17" s="204"/>
      <c r="E17" s="204"/>
      <c r="F17" s="204"/>
      <c r="G17" s="205"/>
    </row>
    <row r="18" spans="1:7" ht="21">
      <c r="A18" s="204"/>
      <c r="B18" s="204"/>
      <c r="C18" s="204"/>
      <c r="D18" s="204"/>
      <c r="E18" s="204"/>
      <c r="F18" s="204"/>
      <c r="G18" s="205"/>
    </row>
    <row r="19" spans="1:7" ht="21">
      <c r="A19" s="204"/>
      <c r="B19" s="204"/>
      <c r="C19" s="204"/>
      <c r="D19" s="204"/>
      <c r="E19" s="204"/>
      <c r="F19" s="204"/>
      <c r="G19" s="205"/>
    </row>
    <row r="20" spans="1:7" ht="21">
      <c r="A20" s="204"/>
      <c r="B20" s="204"/>
      <c r="C20" s="204"/>
      <c r="D20" s="204"/>
      <c r="E20" s="204"/>
      <c r="F20" s="204"/>
      <c r="G20" s="205"/>
    </row>
    <row r="21" spans="1:7" ht="21">
      <c r="A21" s="204"/>
      <c r="B21" s="204"/>
      <c r="C21" s="204"/>
      <c r="D21" s="204"/>
      <c r="E21" s="204"/>
      <c r="F21" s="204"/>
      <c r="G21" s="205"/>
    </row>
    <row r="22" spans="1:7" ht="21">
      <c r="A22" s="204"/>
      <c r="B22" s="204"/>
      <c r="C22" s="204"/>
      <c r="D22" s="204"/>
      <c r="E22" s="204"/>
      <c r="F22" s="204"/>
      <c r="G22" s="205"/>
    </row>
    <row r="23" spans="1:7" ht="21">
      <c r="A23" s="204"/>
      <c r="B23" s="204"/>
      <c r="C23" s="204"/>
      <c r="D23" s="204"/>
      <c r="E23" s="204"/>
      <c r="F23" s="204"/>
      <c r="G23" s="205"/>
    </row>
    <row r="24" spans="1:7" ht="21">
      <c r="A24" s="204"/>
      <c r="B24" s="204"/>
      <c r="C24" s="204"/>
      <c r="D24" s="204"/>
      <c r="E24" s="204"/>
      <c r="F24" s="204"/>
      <c r="G24" s="205"/>
    </row>
    <row r="25" spans="1:7" ht="21">
      <c r="A25" s="204"/>
      <c r="B25" s="204"/>
      <c r="C25" s="204"/>
      <c r="D25" s="204"/>
      <c r="E25" s="204"/>
      <c r="F25" s="204"/>
      <c r="G25" s="205"/>
    </row>
    <row r="26" spans="1:7" ht="21">
      <c r="A26" s="204"/>
      <c r="B26" s="204"/>
      <c r="C26" s="204"/>
      <c r="D26" s="204"/>
      <c r="E26" s="204"/>
      <c r="F26" s="204"/>
      <c r="G26" s="205"/>
    </row>
    <row r="27" spans="1:7" ht="21">
      <c r="A27" s="204"/>
      <c r="B27" s="204"/>
      <c r="C27" s="204"/>
      <c r="D27" s="204"/>
      <c r="E27" s="204"/>
      <c r="F27" s="204"/>
      <c r="G27" s="205"/>
    </row>
    <row r="28" spans="1:7" ht="21">
      <c r="A28" s="204"/>
      <c r="B28" s="204"/>
      <c r="C28" s="204"/>
      <c r="D28" s="204"/>
      <c r="E28" s="204"/>
      <c r="F28" s="204"/>
      <c r="G28" s="205"/>
    </row>
    <row r="29" spans="1:7" ht="21">
      <c r="A29" s="204"/>
      <c r="B29" s="204"/>
      <c r="C29" s="204"/>
      <c r="D29" s="204"/>
      <c r="E29" s="204"/>
      <c r="F29" s="204"/>
      <c r="G29" s="205"/>
    </row>
    <row r="30" spans="1:7" ht="21">
      <c r="A30" s="204"/>
      <c r="B30" s="204"/>
      <c r="C30" s="204"/>
      <c r="D30" s="204"/>
      <c r="E30" s="204"/>
      <c r="F30" s="204"/>
      <c r="G30" s="205"/>
    </row>
    <row r="31" spans="1:7" ht="21">
      <c r="A31" s="204"/>
      <c r="B31" s="204"/>
      <c r="C31" s="204"/>
      <c r="D31" s="204"/>
      <c r="E31" s="204"/>
      <c r="F31" s="204"/>
      <c r="G31" s="205"/>
    </row>
    <row r="32" spans="1:7" ht="21">
      <c r="A32" s="184"/>
      <c r="B32" s="184"/>
      <c r="C32" s="184"/>
      <c r="D32" s="184"/>
      <c r="E32" s="184"/>
      <c r="F32" s="184"/>
      <c r="G32" s="184"/>
    </row>
    <row r="33" spans="1:7" ht="21">
      <c r="A33" s="185" t="s">
        <v>68</v>
      </c>
      <c r="B33" s="184"/>
      <c r="C33" s="184"/>
      <c r="D33" s="184"/>
      <c r="E33" s="184"/>
      <c r="F33" s="184"/>
      <c r="G33" s="184"/>
    </row>
    <row r="34" spans="1:7" ht="21">
      <c r="A34" s="198" t="s">
        <v>37</v>
      </c>
      <c r="B34" s="198" t="s">
        <v>38</v>
      </c>
      <c r="C34" s="198" t="s">
        <v>39</v>
      </c>
      <c r="D34" s="198" t="s">
        <v>40</v>
      </c>
      <c r="E34" s="198" t="s">
        <v>36</v>
      </c>
      <c r="F34" s="198" t="s">
        <v>41</v>
      </c>
      <c r="G34" s="198" t="s">
        <v>19</v>
      </c>
    </row>
    <row r="35" spans="1:7" ht="21">
      <c r="A35" s="259" t="s">
        <v>124</v>
      </c>
      <c r="B35" s="259" t="s">
        <v>185</v>
      </c>
      <c r="C35" s="260" t="s">
        <v>186</v>
      </c>
      <c r="D35" s="259" t="s">
        <v>0</v>
      </c>
      <c r="E35" s="260" t="s">
        <v>187</v>
      </c>
      <c r="F35" s="199"/>
      <c r="G35" s="261">
        <v>780000</v>
      </c>
    </row>
    <row r="36" spans="1:7" ht="21">
      <c r="A36" s="262" t="s">
        <v>124</v>
      </c>
      <c r="B36" s="263" t="s">
        <v>188</v>
      </c>
      <c r="C36" s="264" t="s">
        <v>189</v>
      </c>
      <c r="D36" s="263" t="s">
        <v>2</v>
      </c>
      <c r="E36" s="264" t="s">
        <v>126</v>
      </c>
      <c r="F36" s="200"/>
      <c r="G36" s="265">
        <v>22447.68</v>
      </c>
    </row>
    <row r="37" spans="1:7" ht="21">
      <c r="A37" s="266" t="s">
        <v>124</v>
      </c>
      <c r="B37" s="266" t="s">
        <v>190</v>
      </c>
      <c r="C37" s="267" t="s">
        <v>128</v>
      </c>
      <c r="D37" s="266" t="s">
        <v>25</v>
      </c>
      <c r="E37" s="267" t="s">
        <v>70</v>
      </c>
      <c r="F37" s="269" t="s">
        <v>272</v>
      </c>
      <c r="G37" s="265">
        <v>148000</v>
      </c>
    </row>
    <row r="38" spans="1:7" ht="21">
      <c r="A38" s="266" t="s">
        <v>124</v>
      </c>
      <c r="B38" s="266" t="s">
        <v>190</v>
      </c>
      <c r="C38" s="267" t="s">
        <v>128</v>
      </c>
      <c r="D38" s="266" t="s">
        <v>25</v>
      </c>
      <c r="E38" s="267" t="s">
        <v>70</v>
      </c>
      <c r="F38" s="269" t="s">
        <v>271</v>
      </c>
      <c r="G38" s="265">
        <v>151000</v>
      </c>
    </row>
    <row r="39" spans="1:7" ht="21">
      <c r="A39" s="266" t="s">
        <v>124</v>
      </c>
      <c r="B39" s="266" t="s">
        <v>190</v>
      </c>
      <c r="C39" s="267" t="s">
        <v>128</v>
      </c>
      <c r="D39" s="266" t="s">
        <v>25</v>
      </c>
      <c r="E39" s="267" t="s">
        <v>70</v>
      </c>
      <c r="F39" s="200" t="s">
        <v>273</v>
      </c>
      <c r="G39" s="265">
        <v>213000</v>
      </c>
    </row>
    <row r="40" spans="1:7" ht="21">
      <c r="A40" s="266" t="s">
        <v>124</v>
      </c>
      <c r="B40" s="266" t="s">
        <v>190</v>
      </c>
      <c r="C40" s="267" t="s">
        <v>128</v>
      </c>
      <c r="D40" s="266" t="s">
        <v>25</v>
      </c>
      <c r="E40" s="267" t="s">
        <v>70</v>
      </c>
      <c r="F40" s="200" t="s">
        <v>268</v>
      </c>
      <c r="G40" s="206">
        <v>967000</v>
      </c>
    </row>
    <row r="41" spans="1:7" ht="21">
      <c r="A41" s="266" t="s">
        <v>124</v>
      </c>
      <c r="B41" s="266" t="s">
        <v>190</v>
      </c>
      <c r="C41" s="267" t="s">
        <v>128</v>
      </c>
      <c r="D41" s="266" t="s">
        <v>25</v>
      </c>
      <c r="E41" s="267" t="s">
        <v>70</v>
      </c>
      <c r="F41" s="200" t="s">
        <v>269</v>
      </c>
      <c r="G41" s="206">
        <v>213000</v>
      </c>
    </row>
    <row r="42" spans="1:7" ht="21">
      <c r="A42" s="266" t="s">
        <v>124</v>
      </c>
      <c r="B42" s="266" t="s">
        <v>190</v>
      </c>
      <c r="C42" s="267" t="s">
        <v>128</v>
      </c>
      <c r="D42" s="266" t="s">
        <v>25</v>
      </c>
      <c r="E42" s="267" t="s">
        <v>70</v>
      </c>
      <c r="F42" s="200" t="s">
        <v>270</v>
      </c>
      <c r="G42" s="206">
        <v>260000</v>
      </c>
    </row>
    <row r="43" spans="1:7" ht="21">
      <c r="A43" s="112"/>
      <c r="B43" s="112"/>
      <c r="C43" s="112"/>
      <c r="D43" s="112"/>
      <c r="E43" s="112"/>
      <c r="F43" s="112"/>
      <c r="G43" s="113"/>
    </row>
    <row r="44" spans="1:7" ht="21">
      <c r="A44" s="318"/>
      <c r="B44" s="319"/>
      <c r="C44" s="319"/>
      <c r="D44" s="319"/>
      <c r="E44" s="319"/>
      <c r="F44" s="320"/>
      <c r="G44" s="77">
        <f>SUM(G35:G43)</f>
        <v>2754447.68</v>
      </c>
    </row>
  </sheetData>
  <sheetProtection/>
  <mergeCells count="5">
    <mergeCell ref="A1:G1"/>
    <mergeCell ref="A2:G2"/>
    <mergeCell ref="A3:G3"/>
    <mergeCell ref="A14:F14"/>
    <mergeCell ref="A44:F4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3" width="9.140625" style="65" customWidth="1"/>
    <col min="4" max="4" width="26.421875" style="65" customWidth="1"/>
    <col min="5" max="5" width="14.57421875" style="65" customWidth="1"/>
    <col min="6" max="6" width="9.140625" style="65" customWidth="1"/>
    <col min="7" max="7" width="15.8515625" style="65" bestFit="1" customWidth="1"/>
    <col min="8" max="16384" width="9.140625" style="65" customWidth="1"/>
  </cols>
  <sheetData>
    <row r="1" spans="1:7" ht="21">
      <c r="A1" s="321" t="str">
        <f>+งบแสดงฐานะการเงิน!A1</f>
        <v>องค์การบริหารส่วนตำบลหินโคน</v>
      </c>
      <c r="B1" s="321"/>
      <c r="C1" s="321"/>
      <c r="D1" s="321"/>
      <c r="E1" s="321"/>
      <c r="F1" s="321"/>
      <c r="G1" s="321"/>
    </row>
    <row r="2" spans="1:7" ht="21">
      <c r="A2" s="321" t="s">
        <v>35</v>
      </c>
      <c r="B2" s="321"/>
      <c r="C2" s="321"/>
      <c r="D2" s="321"/>
      <c r="E2" s="321"/>
      <c r="F2" s="321"/>
      <c r="G2" s="321"/>
    </row>
    <row r="3" spans="1:7" ht="21">
      <c r="A3" s="321" t="s">
        <v>314</v>
      </c>
      <c r="B3" s="321"/>
      <c r="C3" s="321"/>
      <c r="D3" s="321"/>
      <c r="E3" s="321"/>
      <c r="F3" s="321"/>
      <c r="G3" s="321"/>
    </row>
    <row r="4" spans="1:7" ht="21">
      <c r="A4" s="66" t="s">
        <v>120</v>
      </c>
      <c r="B4" s="67"/>
      <c r="C4" s="67"/>
      <c r="D4" s="67"/>
      <c r="E4" s="68">
        <v>2562</v>
      </c>
      <c r="F4" s="68"/>
      <c r="G4" s="68">
        <v>2561</v>
      </c>
    </row>
    <row r="5" spans="1:7" ht="21">
      <c r="A5" s="67"/>
      <c r="B5" s="67" t="s">
        <v>121</v>
      </c>
      <c r="C5" s="67"/>
      <c r="D5" s="67"/>
      <c r="E5" s="69">
        <v>11332.82</v>
      </c>
      <c r="F5" s="69"/>
      <c r="G5" s="69">
        <v>36655.91</v>
      </c>
    </row>
    <row r="6" spans="1:7" ht="21">
      <c r="A6" s="67"/>
      <c r="B6" s="67" t="s">
        <v>122</v>
      </c>
      <c r="C6" s="67"/>
      <c r="D6" s="67"/>
      <c r="E6" s="69">
        <v>232775</v>
      </c>
      <c r="F6" s="69"/>
      <c r="G6" s="69">
        <v>713850</v>
      </c>
    </row>
    <row r="7" spans="1:7" ht="21">
      <c r="A7" s="67"/>
      <c r="B7" s="67" t="s">
        <v>192</v>
      </c>
      <c r="C7" s="67"/>
      <c r="D7" s="67"/>
      <c r="E7" s="69">
        <v>10</v>
      </c>
      <c r="F7" s="69"/>
      <c r="G7" s="69">
        <v>10</v>
      </c>
    </row>
    <row r="8" spans="1:7" ht="21">
      <c r="A8" s="67"/>
      <c r="B8" s="67" t="s">
        <v>191</v>
      </c>
      <c r="C8" s="67"/>
      <c r="D8" s="67"/>
      <c r="E8" s="69">
        <v>1678884.72</v>
      </c>
      <c r="F8" s="69"/>
      <c r="G8" s="69">
        <v>1667733.17</v>
      </c>
    </row>
    <row r="9" spans="1:7" ht="21">
      <c r="A9" s="67"/>
      <c r="B9" s="67"/>
      <c r="C9" s="67"/>
      <c r="D9" s="67"/>
      <c r="E9" s="69"/>
      <c r="F9" s="69"/>
      <c r="G9" s="70"/>
    </row>
    <row r="10" spans="1:7" ht="21.75" thickBot="1">
      <c r="A10" s="67"/>
      <c r="B10" s="68" t="s">
        <v>7</v>
      </c>
      <c r="C10" s="66"/>
      <c r="D10" s="66"/>
      <c r="E10" s="71">
        <f>SUM(E5:E9)</f>
        <v>1923002.54</v>
      </c>
      <c r="F10" s="72"/>
      <c r="G10" s="71">
        <f>SUM(G5:G9)</f>
        <v>2418249.08</v>
      </c>
    </row>
    <row r="11" spans="1:7" ht="21.75" thickTop="1">
      <c r="A11" s="67"/>
      <c r="B11" s="66"/>
      <c r="C11" s="66"/>
      <c r="D11" s="66"/>
      <c r="E11" s="73"/>
      <c r="F11" s="73"/>
      <c r="G11" s="67"/>
    </row>
    <row r="12" spans="1:7" ht="21">
      <c r="A12" s="67"/>
      <c r="B12" s="66"/>
      <c r="C12" s="66"/>
      <c r="D12" s="66"/>
      <c r="E12" s="73"/>
      <c r="F12" s="73"/>
      <c r="G12" s="67"/>
    </row>
  </sheetData>
  <sheetProtection/>
  <mergeCells count="3"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Prakhonchaicity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Sarawut</dc:creator>
  <cp:keywords/>
  <dc:description/>
  <cp:lastModifiedBy>Corporate Edition</cp:lastModifiedBy>
  <cp:lastPrinted>2019-10-31T06:30:55Z</cp:lastPrinted>
  <dcterms:created xsi:type="dcterms:W3CDTF">2001-12-31T19:36:12Z</dcterms:created>
  <dcterms:modified xsi:type="dcterms:W3CDTF">2019-10-31T06:31:29Z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